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/>
  <xr:revisionPtr revIDLastSave="0" documentId="13_ncr:1_{8FF8E7C7-B27C-4565-B760-D6537A8324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Ханты-Мансийский район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7" i="3" l="1"/>
  <c r="K38" i="3"/>
  <c r="K39" i="3"/>
  <c r="K40" i="3"/>
  <c r="K41" i="3"/>
  <c r="K42" i="3"/>
  <c r="K43" i="3"/>
  <c r="K44" i="3"/>
  <c r="K45" i="3"/>
  <c r="K36" i="3"/>
  <c r="K34" i="3"/>
  <c r="K30" i="3"/>
  <c r="K31" i="3"/>
  <c r="K32" i="3"/>
  <c r="K33" i="3"/>
  <c r="K29" i="3"/>
  <c r="K27" i="3"/>
  <c r="K25" i="3"/>
  <c r="K26" i="3"/>
  <c r="K24" i="3"/>
  <c r="J8" i="3"/>
  <c r="H8" i="3"/>
  <c r="F8" i="3"/>
  <c r="K23" i="3"/>
  <c r="K22" i="3"/>
  <c r="K21" i="3"/>
  <c r="K20" i="3"/>
  <c r="K19" i="3"/>
  <c r="K18" i="3"/>
  <c r="K17" i="3"/>
  <c r="K16" i="3"/>
  <c r="K15" i="3"/>
  <c r="J9" i="3" l="1"/>
  <c r="J46" i="3"/>
  <c r="H46" i="3"/>
  <c r="F46" i="3"/>
  <c r="F35" i="3"/>
  <c r="H35" i="3"/>
  <c r="J44" i="3"/>
  <c r="J35" i="3" s="1"/>
  <c r="G44" i="3"/>
  <c r="I44" i="3" s="1"/>
  <c r="I30" i="3"/>
  <c r="H30" i="3"/>
  <c r="J30" i="3" s="1"/>
  <c r="J29" i="3"/>
  <c r="G29" i="3"/>
  <c r="I29" i="3" s="1"/>
  <c r="J28" i="3" l="1"/>
  <c r="F9" i="3"/>
  <c r="H9" i="3"/>
  <c r="K13" i="3"/>
  <c r="K12" i="3"/>
  <c r="J14" i="3"/>
  <c r="H14" i="3"/>
  <c r="F14" i="3" l="1"/>
  <c r="H28" i="3"/>
  <c r="F28" i="3"/>
</calcChain>
</file>

<file path=xl/sharedStrings.xml><?xml version="1.0" encoding="utf-8"?>
<sst xmlns="http://schemas.openxmlformats.org/spreadsheetml/2006/main" count="170" uniqueCount="98">
  <si>
    <t>Приложение</t>
  </si>
  <si>
    <t>к пояснительной записки</t>
  </si>
  <si>
    <t>Наименование РзПр</t>
  </si>
  <si>
    <t>Муниципальные услуги (работы)</t>
  </si>
  <si>
    <t>Показатели объёма (единица измерения)</t>
  </si>
  <si>
    <t>Первоначально утвержденные значения показателей</t>
  </si>
  <si>
    <t>Уточненные значения показателей</t>
  </si>
  <si>
    <t>Фактические значения показателей</t>
  </si>
  <si>
    <t>Уникальный номер реестровой записи</t>
  </si>
  <si>
    <t xml:space="preserve">Наименование муниципальных услуг (работ), в соответствии с базовым перечнем </t>
  </si>
  <si>
    <t>объемы  муниципальных услуг (работ)</t>
  </si>
  <si>
    <t>сумма, руб.</t>
  </si>
  <si>
    <t>сумма, руб. *</t>
  </si>
  <si>
    <t>Не исполнено (количественный показатель)</t>
  </si>
  <si>
    <t>Причина неисполнения, менее 95%</t>
  </si>
  <si>
    <t>Х</t>
  </si>
  <si>
    <t>МУНИЦИПАЛЬНЫЕ УСЛУГИ (РАБОТЫ) - ВСЕГО</t>
  </si>
  <si>
    <t>раздел 04 00 "НАЦИОНАЛЬНАЯ ЭКОНОМИКА"</t>
  </si>
  <si>
    <t>МУНИЦИПАЛЬНЫЕ УСЛУГИ (РАБОТЫ) - ВСЕГО, в том числе:</t>
  </si>
  <si>
    <t>910412.P.83.1.05410001001</t>
  </si>
  <si>
    <t>Создание условий для регулируемого туризма и отдыха</t>
  </si>
  <si>
    <t>кол-во лиц, обратившихся за услугой</t>
  </si>
  <si>
    <t>Предоставление консультационной и информационной поддержки субъектам малого и среднего предпринимательства (Консультирование)</t>
  </si>
  <si>
    <t>Организация проведения оплачиваемых общественных работ</t>
  </si>
  <si>
    <t>кол-во человек</t>
  </si>
  <si>
    <t>раздел 07 00 "ОБРАЗОВАНИЕ"</t>
  </si>
  <si>
    <t>920700О.99.0.А322АА01001</t>
  </si>
  <si>
    <t>Организация отдыха детей и молодежи</t>
  </si>
  <si>
    <t>человек</t>
  </si>
  <si>
    <t>804200О.99.0.ББ52АИ16000</t>
  </si>
  <si>
    <t xml:space="preserve">Реализация дополнительных общеразвивающих программ </t>
  </si>
  <si>
    <t>человеко/час</t>
  </si>
  <si>
    <t>801011О.99.0.БВ24ДН82000</t>
  </si>
  <si>
    <t>Реализация основных общеобразовательных программ дошкольного образования</t>
  </si>
  <si>
    <t>853211О.99.0.БВ19АГ08000</t>
  </si>
  <si>
    <t>Присмотр и уход</t>
  </si>
  <si>
    <t>801012О.99.0.БА81АЭ92001</t>
  </si>
  <si>
    <t>Реализация основных общеобразовательных программ начального общего образования</t>
  </si>
  <si>
    <t>802111О.99.0.БА96АЮ58001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</si>
  <si>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</si>
  <si>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</si>
  <si>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Предоставление питания</t>
  </si>
  <si>
    <t>8010120.99.0.ББ53АА02001</t>
  </si>
  <si>
    <t>чел./час</t>
  </si>
  <si>
    <t>8010120.99.0.ББ53АА09001</t>
  </si>
  <si>
    <t>раздел 11 00 "ФИЗИЧЕСКАЯ КУЛЬТУРА И СПОРТ"</t>
  </si>
  <si>
    <t>931900О.99.0.БВ27АБ16006</t>
  </si>
  <si>
    <t>931900О.99.0.БВ27АБ17006</t>
  </si>
  <si>
    <t>931900О.99.0.БВ27АА26006</t>
  </si>
  <si>
    <t>931900О.99.0.БВ27АА27006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</si>
  <si>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</si>
  <si>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>Проведение тестирования выполнения нормативов испытаний (тестов) комплекса ГТО</t>
  </si>
  <si>
    <t>раздел 12 00 "СРЕДСТВА МАССОВОЙ ИНФОРМАЦИИ "</t>
  </si>
  <si>
    <t>581300.Р.83.106670001000</t>
  </si>
  <si>
    <t>* Фактические объемы субсидий, соответствуют плану ФХД муниципальных учреждений</t>
  </si>
  <si>
    <t>Исполнители:</t>
  </si>
  <si>
    <t>раздел 08 00 "КУЛЬТУРА"</t>
  </si>
  <si>
    <t>единиц</t>
  </si>
  <si>
    <t>Организация и проведение культурно-массовых мероприятий  (Творческие фестивали, выставки, конкурсы, смотры)</t>
  </si>
  <si>
    <t>Количество проведенных мероприятий</t>
  </si>
  <si>
    <t>Организация и проведение культурно-массовых мероприятий (иные зрелищные мероприятия)</t>
  </si>
  <si>
    <t>Показ концертных (организация показа) концертных программ</t>
  </si>
  <si>
    <t>Организация деятельности клубных формирований и формирований самодеятельного народного творчества (проведение занятий)</t>
  </si>
  <si>
    <t>Организация и проведение официальных физкультурных (физкультурно-оздоровительных) мероприятий</t>
  </si>
  <si>
    <t>Производство и выпуск сетевого издания</t>
  </si>
  <si>
    <t>Мегабайт</t>
  </si>
  <si>
    <t>Уменьшение количественных показателей в связи с переездом  обучающихся  в другое место жительства.</t>
  </si>
  <si>
    <t>Организация и проведение общественно-значимых мероприятий в сфере образования, науки и молодежной политики</t>
  </si>
  <si>
    <t>шт.</t>
  </si>
  <si>
    <t>Научно-методическое обеспечение</t>
  </si>
  <si>
    <t>Паклина Галина Николаевна</t>
  </si>
  <si>
    <t>работа</t>
  </si>
  <si>
    <t>Реализация дополнительных препрофессиональных программ в области искусств (Фортепиано)</t>
  </si>
  <si>
    <t>Реализация дополнительных препрофессиональных программ в области искусств (Народные инструменты)</t>
  </si>
  <si>
    <t>Организация мероприятий в сфере молодежной политики, направленных на вовлечение молодежи в инновационную, предпринимательскую деятельность, а также на развитие гражданской активности молодежи и формирование здорового образа жизни</t>
  </si>
  <si>
    <t>ед.</t>
  </si>
  <si>
    <t>Штатное расписание на 2024 год утверждено на 2 штатные единицы, фактическое наличие штаных единиц 1</t>
  </si>
  <si>
    <t>Реализация дополнительных образовательных программ спортивной подготовки по олимпийским видам спорта</t>
  </si>
  <si>
    <t>Человек</t>
  </si>
  <si>
    <t>Реализация дополнительных образовательных программ спортивной подготовки по неолимпийским видам спорта</t>
  </si>
  <si>
    <t>Реализация дополнительных образовательных программ спортивной подготовки по адаптивным видам спорта</t>
  </si>
  <si>
    <t>Человеко-час</t>
  </si>
  <si>
    <t xml:space="preserve">Организация отдыха детей и молодежи </t>
  </si>
  <si>
    <t>Штука</t>
  </si>
  <si>
    <t xml:space="preserve">Осуществление издательской деятельности </t>
  </si>
  <si>
    <t>Лист печатный формата А2</t>
  </si>
  <si>
    <t>СВЕДЕНИЯ
О выполнении муниципальными учреждениями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2024 год</t>
  </si>
  <si>
    <t>Количество посещений</t>
  </si>
  <si>
    <t>-</t>
  </si>
  <si>
    <t xml:space="preserve">Количество клубных формирований </t>
  </si>
  <si>
    <t xml:space="preserve">Количество мероприятий </t>
  </si>
  <si>
    <t>Шт.</t>
  </si>
  <si>
    <t>Уменьшение количество культурно-массовых мероприятий, в связи с увальнением специалистов.</t>
  </si>
  <si>
    <t>Уменьшение количество культурно-массовых мероприятий, в связи с увальнением специалистов</t>
  </si>
  <si>
    <t>Уменьшение количество клубных формирований, в связи с увальнением специалистов</t>
  </si>
  <si>
    <t>Спортивная подготовка по олимпийским  видам спорта (баскетбол, волейбол, бильярд, теннис)</t>
  </si>
  <si>
    <t>Уменьшение связи с уходом специалиста в отпуск по уходу за ребенком до 1,5 лет</t>
  </si>
  <si>
    <t>В течение 2024  года дети были отчислены в связи с переездом  в другое место жительства.Зачислить новых детей не представляется возможным, так как отсутствует социальный заказ на предоставление услуги дошкольного образования для детей  данного возраста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</si>
</sst>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#,##0;\ \-\ #,##0;\ \-"/>
    <numFmt numFmtId="166" formatCode="#\ ##0_ "/>
    <numFmt numFmtId="167" formatCode="#\ ##0"/>
    <numFmt numFmtId="168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6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center" vertical="center"/>
    </xf>
    <xf numFmtId="4" fontId="4" fillId="3" borderId="21" xfId="0" applyNumberFormat="1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5" fillId="4" borderId="1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" fontId="2" fillId="2" borderId="14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49" fontId="5" fillId="4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9" fontId="5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>
      <alignment horizontal="center" vertical="center" textRotation="90" wrapText="1"/>
    </xf>
    <xf numFmtId="0" fontId="5" fillId="4" borderId="2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0" borderId="1" xfId="2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4" fontId="7" fillId="0" borderId="2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 wrapText="1"/>
    </xf>
    <xf numFmtId="10" fontId="2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3" fontId="3" fillId="0" borderId="1" xfId="0" applyNumberFormat="1" applyFont="1" applyBorder="1" applyAlignment="1" applyProtection="1">
      <alignment horizontal="center" vertical="center" wrapText="1"/>
      <protection locked="0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/>
      <protection locked="0"/>
    </xf>
    <xf numFmtId="165" fontId="3" fillId="0" borderId="1" xfId="0" applyNumberFormat="1" applyFont="1" applyBorder="1" applyAlignment="1" applyProtection="1">
      <alignment horizontal="center" vertical="center"/>
      <protection locked="0"/>
    </xf>
    <xf numFmtId="3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24" xfId="2" applyNumberFormat="1" applyFont="1" applyBorder="1" applyAlignment="1">
      <alignment horizontal="center" vertical="center" wrapText="1"/>
    </xf>
    <xf numFmtId="168" fontId="2" fillId="0" borderId="24" xfId="0" applyNumberFormat="1" applyFont="1" applyBorder="1" applyAlignment="1" applyProtection="1">
      <alignment horizontal="center" vertical="center"/>
      <protection locked="0"/>
    </xf>
    <xf numFmtId="4" fontId="2" fillId="0" borderId="24" xfId="0" applyNumberFormat="1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23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 wrapText="1"/>
    </xf>
    <xf numFmtId="2" fontId="2" fillId="4" borderId="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3"/>
  <sheetViews>
    <sheetView tabSelected="1" zoomScale="70" zoomScaleNormal="70" workbookViewId="0">
      <pane ySplit="7" topLeftCell="A8" activePane="bottomLeft" state="frozen"/>
      <selection pane="bottomLeft" activeCell="F8" sqref="F8"/>
    </sheetView>
  </sheetViews>
  <sheetFormatPr defaultRowHeight="15" x14ac:dyDescent="0.25"/>
  <cols>
    <col min="1" max="1" width="16.28515625" customWidth="1"/>
    <col min="2" max="2" width="0" hidden="1" customWidth="1"/>
    <col min="3" max="3" width="50.140625" customWidth="1"/>
    <col min="4" max="5" width="17.5703125" customWidth="1"/>
    <col min="6" max="6" width="19.7109375" customWidth="1"/>
    <col min="7" max="7" width="14.7109375" customWidth="1"/>
    <col min="8" max="8" width="25.140625" customWidth="1"/>
    <col min="9" max="9" width="15.7109375" customWidth="1"/>
    <col min="10" max="10" width="17" customWidth="1"/>
    <col min="11" max="11" width="17.7109375" customWidth="1"/>
    <col min="12" max="12" width="56.5703125" customWidth="1"/>
    <col min="15" max="15" width="16.28515625" bestFit="1" customWidth="1"/>
  </cols>
  <sheetData>
    <row r="1" spans="1:15" ht="15.75" x14ac:dyDescent="0.25">
      <c r="A1" s="2"/>
      <c r="B1" s="4"/>
      <c r="C1" s="4"/>
      <c r="D1" s="4"/>
      <c r="E1" s="4"/>
      <c r="F1" s="3"/>
      <c r="G1" s="4"/>
      <c r="H1" s="2"/>
      <c r="I1" s="2"/>
      <c r="J1" s="93"/>
      <c r="K1" s="93"/>
      <c r="L1" s="1" t="s">
        <v>0</v>
      </c>
    </row>
    <row r="2" spans="1:15" ht="15.75" x14ac:dyDescent="0.25">
      <c r="A2" s="2"/>
      <c r="B2" s="4"/>
      <c r="C2" s="4"/>
      <c r="D2" s="4"/>
      <c r="E2" s="4"/>
      <c r="F2" s="4"/>
      <c r="G2" s="4"/>
      <c r="H2" s="4"/>
      <c r="I2" s="4"/>
      <c r="J2" s="4"/>
      <c r="K2" s="4"/>
      <c r="L2" s="4" t="s">
        <v>1</v>
      </c>
    </row>
    <row r="3" spans="1:15" ht="60.75" customHeight="1" x14ac:dyDescent="0.25">
      <c r="A3" s="2"/>
      <c r="B3" s="94" t="s">
        <v>86</v>
      </c>
      <c r="C3" s="94"/>
      <c r="D3" s="94"/>
      <c r="E3" s="94"/>
      <c r="F3" s="94"/>
      <c r="G3" s="94"/>
      <c r="H3" s="94"/>
      <c r="I3" s="94"/>
      <c r="J3" s="94"/>
      <c r="K3" s="94"/>
      <c r="L3" s="94"/>
    </row>
    <row r="4" spans="1:15" ht="16.5" thickBot="1" x14ac:dyDescent="0.3">
      <c r="A4" s="2"/>
      <c r="B4" s="4"/>
      <c r="C4" s="4"/>
      <c r="D4" s="4"/>
      <c r="E4" s="4"/>
      <c r="F4" s="4"/>
      <c r="G4" s="93"/>
      <c r="H4" s="93"/>
      <c r="I4" s="4"/>
      <c r="J4" s="4"/>
      <c r="K4" s="4"/>
      <c r="L4" s="4"/>
    </row>
    <row r="5" spans="1:15" ht="15.75" x14ac:dyDescent="0.25">
      <c r="A5" s="95" t="s">
        <v>2</v>
      </c>
      <c r="B5" s="97" t="s">
        <v>3</v>
      </c>
      <c r="C5" s="98"/>
      <c r="D5" s="99" t="s">
        <v>4</v>
      </c>
      <c r="E5" s="99" t="s">
        <v>5</v>
      </c>
      <c r="F5" s="99"/>
      <c r="G5" s="101" t="s">
        <v>6</v>
      </c>
      <c r="H5" s="102"/>
      <c r="I5" s="97" t="s">
        <v>7</v>
      </c>
      <c r="J5" s="97"/>
      <c r="K5" s="97"/>
      <c r="L5" s="103"/>
    </row>
    <row r="6" spans="1:15" ht="94.5" x14ac:dyDescent="0.25">
      <c r="A6" s="96"/>
      <c r="B6" s="5" t="s">
        <v>8</v>
      </c>
      <c r="C6" s="5" t="s">
        <v>9</v>
      </c>
      <c r="D6" s="100"/>
      <c r="E6" s="6" t="s">
        <v>10</v>
      </c>
      <c r="F6" s="7" t="s">
        <v>11</v>
      </c>
      <c r="G6" s="6" t="s">
        <v>10</v>
      </c>
      <c r="H6" s="7" t="s">
        <v>11</v>
      </c>
      <c r="I6" s="6" t="s">
        <v>10</v>
      </c>
      <c r="J6" s="7" t="s">
        <v>12</v>
      </c>
      <c r="K6" s="5" t="s">
        <v>13</v>
      </c>
      <c r="L6" s="8" t="s">
        <v>14</v>
      </c>
    </row>
    <row r="7" spans="1:15" ht="16.5" thickBot="1" x14ac:dyDescent="0.3">
      <c r="A7" s="9">
        <v>1</v>
      </c>
      <c r="B7" s="10">
        <v>2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</row>
    <row r="8" spans="1:15" ht="31.5" x14ac:dyDescent="0.25">
      <c r="A8" s="14" t="s">
        <v>15</v>
      </c>
      <c r="B8" s="14" t="s">
        <v>15</v>
      </c>
      <c r="C8" s="15" t="s">
        <v>16</v>
      </c>
      <c r="D8" s="16" t="s">
        <v>15</v>
      </c>
      <c r="E8" s="17" t="s">
        <v>15</v>
      </c>
      <c r="F8" s="19">
        <f>F9+F14+F28+F35+F46</f>
        <v>905294874.13900006</v>
      </c>
      <c r="G8" s="17" t="s">
        <v>15</v>
      </c>
      <c r="H8" s="19">
        <f>H9+H14+H28+H35+H46</f>
        <v>938915643.76000011</v>
      </c>
      <c r="I8" s="18" t="s">
        <v>15</v>
      </c>
      <c r="J8" s="19">
        <f>J9+J14+J28+J35+J46</f>
        <v>910914668.09000003</v>
      </c>
      <c r="K8" s="20" t="s">
        <v>15</v>
      </c>
      <c r="L8" s="21" t="s">
        <v>15</v>
      </c>
      <c r="O8" s="28"/>
    </row>
    <row r="9" spans="1:15" ht="31.5" x14ac:dyDescent="0.25">
      <c r="A9" s="112" t="s">
        <v>17</v>
      </c>
      <c r="B9" s="22" t="s">
        <v>15</v>
      </c>
      <c r="C9" s="23" t="s">
        <v>18</v>
      </c>
      <c r="D9" s="22" t="s">
        <v>15</v>
      </c>
      <c r="E9" s="22" t="s">
        <v>15</v>
      </c>
      <c r="F9" s="24">
        <f>SUM(F10:F13)</f>
        <v>33786284.420000002</v>
      </c>
      <c r="G9" s="22" t="s">
        <v>15</v>
      </c>
      <c r="H9" s="24">
        <f>SUM(H10:H13)</f>
        <v>34291676.960000001</v>
      </c>
      <c r="I9" s="22" t="s">
        <v>15</v>
      </c>
      <c r="J9" s="24">
        <f>SUM(J10:J13)</f>
        <v>34286696.710000001</v>
      </c>
      <c r="K9" s="22" t="s">
        <v>15</v>
      </c>
      <c r="L9" s="22" t="s">
        <v>15</v>
      </c>
    </row>
    <row r="10" spans="1:15" x14ac:dyDescent="0.25">
      <c r="A10" s="112"/>
      <c r="B10" s="113" t="s">
        <v>19</v>
      </c>
      <c r="C10" s="106" t="s">
        <v>20</v>
      </c>
      <c r="D10" s="106" t="s">
        <v>71</v>
      </c>
      <c r="E10" s="106">
        <v>1</v>
      </c>
      <c r="F10" s="107">
        <v>12257076.039999999</v>
      </c>
      <c r="G10" s="106">
        <v>1</v>
      </c>
      <c r="H10" s="106">
        <v>12762468.58</v>
      </c>
      <c r="I10" s="106">
        <v>1</v>
      </c>
      <c r="J10" s="106">
        <v>12757488.33</v>
      </c>
      <c r="K10" s="106">
        <v>0</v>
      </c>
      <c r="L10" s="106"/>
    </row>
    <row r="11" spans="1:15" ht="15" customHeight="1" x14ac:dyDescent="0.25">
      <c r="A11" s="112"/>
      <c r="B11" s="113"/>
      <c r="C11" s="106"/>
      <c r="D11" s="106"/>
      <c r="E11" s="106"/>
      <c r="F11" s="108"/>
      <c r="G11" s="106"/>
      <c r="H11" s="106"/>
      <c r="I11" s="106"/>
      <c r="J11" s="106"/>
      <c r="K11" s="106"/>
      <c r="L11" s="106"/>
    </row>
    <row r="12" spans="1:15" ht="63" x14ac:dyDescent="0.25">
      <c r="A12" s="112"/>
      <c r="B12" s="25"/>
      <c r="C12" s="68" t="s">
        <v>22</v>
      </c>
      <c r="D12" s="68" t="s">
        <v>21</v>
      </c>
      <c r="E12" s="69">
        <v>718</v>
      </c>
      <c r="F12" s="57">
        <v>9923750.8399999999</v>
      </c>
      <c r="G12" s="69">
        <v>718</v>
      </c>
      <c r="H12" s="70">
        <v>9923750.8399999999</v>
      </c>
      <c r="I12" s="69">
        <v>718</v>
      </c>
      <c r="J12" s="70">
        <v>9923750.8399999999</v>
      </c>
      <c r="K12" s="71">
        <f t="shared" ref="K12:K13" si="0">I12-G12</f>
        <v>0</v>
      </c>
      <c r="L12" s="54"/>
    </row>
    <row r="13" spans="1:15" ht="32.25" thickBot="1" x14ac:dyDescent="0.3">
      <c r="A13" s="112"/>
      <c r="B13" s="25"/>
      <c r="C13" s="72" t="s">
        <v>23</v>
      </c>
      <c r="D13" s="72" t="s">
        <v>24</v>
      </c>
      <c r="E13" s="73">
        <v>698</v>
      </c>
      <c r="F13" s="70">
        <v>11605457.539999999</v>
      </c>
      <c r="G13" s="73">
        <v>863</v>
      </c>
      <c r="H13" s="70">
        <v>11605457.539999999</v>
      </c>
      <c r="I13" s="73">
        <v>863</v>
      </c>
      <c r="J13" s="70">
        <v>11605457.539999999</v>
      </c>
      <c r="K13" s="71">
        <f t="shared" si="0"/>
        <v>0</v>
      </c>
      <c r="L13" s="62"/>
    </row>
    <row r="14" spans="1:15" ht="31.5" x14ac:dyDescent="0.25">
      <c r="A14" s="109" t="s">
        <v>25</v>
      </c>
      <c r="B14" s="42" t="s">
        <v>15</v>
      </c>
      <c r="C14" s="32" t="s">
        <v>18</v>
      </c>
      <c r="D14" s="36" t="s">
        <v>15</v>
      </c>
      <c r="E14" s="33" t="s">
        <v>15</v>
      </c>
      <c r="F14" s="37">
        <f>SUM(F15:F27)</f>
        <v>662621122.34000003</v>
      </c>
      <c r="G14" s="36" t="s">
        <v>15</v>
      </c>
      <c r="H14" s="37">
        <f>SUM(H15:H27)</f>
        <v>692806953.23000002</v>
      </c>
      <c r="I14" s="37" t="s">
        <v>15</v>
      </c>
      <c r="J14" s="37">
        <f>SUM(J15:J27)</f>
        <v>664810957.80999994</v>
      </c>
      <c r="K14" s="36" t="s">
        <v>15</v>
      </c>
      <c r="L14" s="38" t="s">
        <v>15</v>
      </c>
    </row>
    <row r="15" spans="1:15" ht="39" customHeight="1" x14ac:dyDescent="0.25">
      <c r="A15" s="110"/>
      <c r="B15" s="11" t="s">
        <v>26</v>
      </c>
      <c r="C15" s="54" t="s">
        <v>27</v>
      </c>
      <c r="D15" s="55" t="s">
        <v>28</v>
      </c>
      <c r="E15" s="56">
        <v>500</v>
      </c>
      <c r="F15" s="57">
        <v>3085805.04</v>
      </c>
      <c r="G15" s="58">
        <v>553</v>
      </c>
      <c r="H15" s="59">
        <v>3197981.34</v>
      </c>
      <c r="I15" s="58">
        <v>553</v>
      </c>
      <c r="J15" s="59">
        <v>3148958.52</v>
      </c>
      <c r="K15" s="60">
        <f>I15-G15</f>
        <v>0</v>
      </c>
      <c r="L15" s="61"/>
    </row>
    <row r="16" spans="1:15" ht="31.5" x14ac:dyDescent="0.25">
      <c r="A16" s="110"/>
      <c r="B16" s="11" t="s">
        <v>29</v>
      </c>
      <c r="C16" s="54" t="s">
        <v>30</v>
      </c>
      <c r="D16" s="62" t="s">
        <v>31</v>
      </c>
      <c r="E16" s="59">
        <v>478692</v>
      </c>
      <c r="F16" s="59">
        <v>107372300</v>
      </c>
      <c r="G16" s="59">
        <v>478692</v>
      </c>
      <c r="H16" s="59">
        <v>106726758.09999999</v>
      </c>
      <c r="I16" s="59">
        <v>478692</v>
      </c>
      <c r="J16" s="59">
        <v>106062218.5</v>
      </c>
      <c r="K16" s="60">
        <f t="shared" ref="K16:K24" si="1">I16-G16</f>
        <v>0</v>
      </c>
      <c r="L16" s="63"/>
    </row>
    <row r="17" spans="1:13" ht="94.5" x14ac:dyDescent="0.25">
      <c r="A17" s="110"/>
      <c r="B17" s="41" t="s">
        <v>32</v>
      </c>
      <c r="C17" s="54" t="s">
        <v>33</v>
      </c>
      <c r="D17" s="55" t="s">
        <v>28</v>
      </c>
      <c r="E17" s="56">
        <v>201</v>
      </c>
      <c r="F17" s="57">
        <v>60274053.509999998</v>
      </c>
      <c r="G17" s="64">
        <v>149</v>
      </c>
      <c r="H17" s="65">
        <v>64935302.579999998</v>
      </c>
      <c r="I17" s="64">
        <v>145</v>
      </c>
      <c r="J17" s="65">
        <v>57899860.350000001</v>
      </c>
      <c r="K17" s="60">
        <f t="shared" si="1"/>
        <v>-4</v>
      </c>
      <c r="L17" s="66" t="s">
        <v>97</v>
      </c>
    </row>
    <row r="18" spans="1:13" ht="94.5" x14ac:dyDescent="0.25">
      <c r="A18" s="110"/>
      <c r="B18" s="41" t="s">
        <v>34</v>
      </c>
      <c r="C18" s="54" t="s">
        <v>35</v>
      </c>
      <c r="D18" s="55" t="s">
        <v>28</v>
      </c>
      <c r="E18" s="56">
        <v>201</v>
      </c>
      <c r="F18" s="57">
        <v>40182702.340000004</v>
      </c>
      <c r="G18" s="64">
        <v>158</v>
      </c>
      <c r="H18" s="65">
        <v>43290201.560000002</v>
      </c>
      <c r="I18" s="64">
        <v>152</v>
      </c>
      <c r="J18" s="65">
        <v>38599906.909999996</v>
      </c>
      <c r="K18" s="60">
        <f t="shared" si="1"/>
        <v>-6</v>
      </c>
      <c r="L18" s="66" t="s">
        <v>97</v>
      </c>
    </row>
    <row r="19" spans="1:13" ht="31.5" x14ac:dyDescent="0.25">
      <c r="A19" s="110"/>
      <c r="B19" s="41" t="s">
        <v>36</v>
      </c>
      <c r="C19" s="54" t="s">
        <v>37</v>
      </c>
      <c r="D19" s="55" t="s">
        <v>28</v>
      </c>
      <c r="E19" s="56">
        <v>389</v>
      </c>
      <c r="F19" s="57">
        <v>142161765.76162001</v>
      </c>
      <c r="G19" s="64">
        <v>381</v>
      </c>
      <c r="H19" s="65">
        <v>161876863.31816995</v>
      </c>
      <c r="I19" s="64">
        <v>371</v>
      </c>
      <c r="J19" s="65">
        <v>154938792.421</v>
      </c>
      <c r="K19" s="60">
        <f t="shared" si="1"/>
        <v>-10</v>
      </c>
      <c r="L19" s="66" t="s">
        <v>66</v>
      </c>
    </row>
    <row r="20" spans="1:13" ht="31.5" x14ac:dyDescent="0.25">
      <c r="A20" s="110"/>
      <c r="B20" s="41" t="s">
        <v>38</v>
      </c>
      <c r="C20" s="54" t="s">
        <v>39</v>
      </c>
      <c r="D20" s="55" t="s">
        <v>28</v>
      </c>
      <c r="E20" s="56">
        <v>457</v>
      </c>
      <c r="F20" s="57">
        <v>166989059.78219002</v>
      </c>
      <c r="G20" s="64">
        <v>456</v>
      </c>
      <c r="H20" s="65">
        <v>193573032.35948995</v>
      </c>
      <c r="I20" s="64">
        <v>450</v>
      </c>
      <c r="J20" s="65">
        <v>187749360.22780001</v>
      </c>
      <c r="K20" s="60">
        <f t="shared" si="1"/>
        <v>-6</v>
      </c>
      <c r="L20" s="66" t="s">
        <v>66</v>
      </c>
    </row>
    <row r="21" spans="1:13" ht="31.5" x14ac:dyDescent="0.25">
      <c r="A21" s="110"/>
      <c r="B21" s="41"/>
      <c r="C21" s="54" t="s">
        <v>40</v>
      </c>
      <c r="D21" s="55" t="s">
        <v>28</v>
      </c>
      <c r="E21" s="56">
        <v>85</v>
      </c>
      <c r="F21" s="57">
        <v>30949092.546190001</v>
      </c>
      <c r="G21" s="64">
        <v>52</v>
      </c>
      <c r="H21" s="65">
        <v>21885450.052339997</v>
      </c>
      <c r="I21" s="64">
        <v>52</v>
      </c>
      <c r="J21" s="65">
        <v>21873711.871200003</v>
      </c>
      <c r="K21" s="60">
        <f t="shared" si="1"/>
        <v>0</v>
      </c>
      <c r="L21" s="66"/>
    </row>
    <row r="22" spans="1:13" ht="31.5" x14ac:dyDescent="0.25">
      <c r="A22" s="110"/>
      <c r="B22" s="41"/>
      <c r="C22" s="54" t="s">
        <v>41</v>
      </c>
      <c r="D22" s="55" t="s">
        <v>28</v>
      </c>
      <c r="E22" s="56">
        <v>931</v>
      </c>
      <c r="F22" s="57">
        <v>53354679</v>
      </c>
      <c r="G22" s="64">
        <v>884</v>
      </c>
      <c r="H22" s="65">
        <v>39578448</v>
      </c>
      <c r="I22" s="64">
        <v>871</v>
      </c>
      <c r="J22" s="65">
        <v>37412934</v>
      </c>
      <c r="K22" s="60">
        <f t="shared" si="1"/>
        <v>-13</v>
      </c>
      <c r="L22" s="66" t="s">
        <v>66</v>
      </c>
    </row>
    <row r="23" spans="1:13" ht="47.25" x14ac:dyDescent="0.25">
      <c r="A23" s="110"/>
      <c r="B23" s="41"/>
      <c r="C23" s="54" t="s">
        <v>67</v>
      </c>
      <c r="D23" s="55" t="s">
        <v>68</v>
      </c>
      <c r="E23" s="56">
        <v>25</v>
      </c>
      <c r="F23" s="57">
        <v>20112598</v>
      </c>
      <c r="G23" s="64">
        <v>25</v>
      </c>
      <c r="H23" s="65">
        <v>19102798</v>
      </c>
      <c r="I23" s="64">
        <v>131</v>
      </c>
      <c r="J23" s="65">
        <v>18676998.920000002</v>
      </c>
      <c r="K23" s="60">
        <f t="shared" si="1"/>
        <v>106</v>
      </c>
      <c r="L23" s="67"/>
    </row>
    <row r="24" spans="1:13" ht="15.75" x14ac:dyDescent="0.25">
      <c r="A24" s="110"/>
      <c r="B24" s="41"/>
      <c r="C24" s="54" t="s">
        <v>69</v>
      </c>
      <c r="D24" s="55" t="s">
        <v>68</v>
      </c>
      <c r="E24" s="56">
        <v>2</v>
      </c>
      <c r="F24" s="57">
        <v>1398202</v>
      </c>
      <c r="G24" s="64">
        <v>2</v>
      </c>
      <c r="H24" s="65">
        <v>1328002</v>
      </c>
      <c r="I24" s="64">
        <v>10</v>
      </c>
      <c r="J24" s="65">
        <v>1298401</v>
      </c>
      <c r="K24" s="60">
        <f>I24-G24</f>
        <v>8</v>
      </c>
      <c r="L24" s="67"/>
    </row>
    <row r="25" spans="1:13" ht="47.25" x14ac:dyDescent="0.25">
      <c r="A25" s="110"/>
      <c r="B25" s="12" t="s">
        <v>42</v>
      </c>
      <c r="C25" s="74" t="s">
        <v>72</v>
      </c>
      <c r="D25" s="55" t="s">
        <v>43</v>
      </c>
      <c r="E25" s="57">
        <v>10842</v>
      </c>
      <c r="F25" s="57">
        <v>17668875.530000001</v>
      </c>
      <c r="G25" s="57">
        <v>10842</v>
      </c>
      <c r="H25" s="59">
        <v>18121933.949999999</v>
      </c>
      <c r="I25" s="57">
        <v>10656</v>
      </c>
      <c r="J25" s="59">
        <v>18103047.469999999</v>
      </c>
      <c r="K25" s="60">
        <f t="shared" ref="K25:K27" si="2">I25-G25</f>
        <v>-186</v>
      </c>
      <c r="L25" s="115"/>
    </row>
    <row r="26" spans="1:13" ht="47.25" x14ac:dyDescent="0.25">
      <c r="A26" s="114"/>
      <c r="B26" s="51"/>
      <c r="C26" s="74" t="s">
        <v>73</v>
      </c>
      <c r="D26" s="62" t="s">
        <v>43</v>
      </c>
      <c r="E26" s="59">
        <v>9321</v>
      </c>
      <c r="F26" s="59">
        <v>17724931.390000001</v>
      </c>
      <c r="G26" s="59">
        <v>9321</v>
      </c>
      <c r="H26" s="59">
        <v>18178709.75</v>
      </c>
      <c r="I26" s="59">
        <v>9261</v>
      </c>
      <c r="J26" s="59">
        <v>18159823.260000002</v>
      </c>
      <c r="K26" s="60">
        <f t="shared" si="2"/>
        <v>-60</v>
      </c>
      <c r="L26" s="115"/>
      <c r="M26" s="28"/>
    </row>
    <row r="27" spans="1:13" ht="95.25" thickBot="1" x14ac:dyDescent="0.3">
      <c r="A27" s="114"/>
      <c r="B27" s="43" t="s">
        <v>44</v>
      </c>
      <c r="C27" s="74" t="s">
        <v>74</v>
      </c>
      <c r="D27" s="55" t="s">
        <v>75</v>
      </c>
      <c r="E27" s="56">
        <v>16</v>
      </c>
      <c r="F27" s="57">
        <v>1347057.44</v>
      </c>
      <c r="G27" s="58">
        <v>16</v>
      </c>
      <c r="H27" s="59">
        <v>1011472.22</v>
      </c>
      <c r="I27" s="58">
        <v>16</v>
      </c>
      <c r="J27" s="59">
        <v>886944.36</v>
      </c>
      <c r="K27" s="60">
        <f t="shared" si="2"/>
        <v>0</v>
      </c>
      <c r="L27" s="75" t="s">
        <v>76</v>
      </c>
    </row>
    <row r="28" spans="1:13" ht="31.5" x14ac:dyDescent="0.25">
      <c r="A28" s="109" t="s">
        <v>56</v>
      </c>
      <c r="B28" s="50"/>
      <c r="C28" s="32" t="s">
        <v>18</v>
      </c>
      <c r="D28" s="36" t="s">
        <v>15</v>
      </c>
      <c r="E28" s="33" t="s">
        <v>15</v>
      </c>
      <c r="F28" s="37">
        <f>SUM(F29:F34)</f>
        <v>68250900</v>
      </c>
      <c r="G28" s="36" t="s">
        <v>15</v>
      </c>
      <c r="H28" s="37">
        <f>SUM(H29:H34)</f>
        <v>67064700</v>
      </c>
      <c r="I28" s="37" t="s">
        <v>15</v>
      </c>
      <c r="J28" s="37">
        <f>SUM(J29:J34)</f>
        <v>67064700</v>
      </c>
      <c r="K28" s="36" t="s">
        <v>15</v>
      </c>
      <c r="L28" s="38" t="s">
        <v>15</v>
      </c>
    </row>
    <row r="29" spans="1:13" ht="15.75" x14ac:dyDescent="0.25">
      <c r="A29" s="110"/>
      <c r="B29" s="49"/>
      <c r="C29" s="54" t="s">
        <v>87</v>
      </c>
      <c r="D29" s="55" t="s">
        <v>57</v>
      </c>
      <c r="E29" s="60">
        <v>23989</v>
      </c>
      <c r="F29" s="76">
        <v>13320000</v>
      </c>
      <c r="G29" s="77">
        <f>E29</f>
        <v>23989</v>
      </c>
      <c r="H29" s="76">
        <v>13510000</v>
      </c>
      <c r="I29" s="77">
        <f>G29</f>
        <v>23989</v>
      </c>
      <c r="J29" s="76">
        <f>H29</f>
        <v>13510000</v>
      </c>
      <c r="K29" s="78">
        <f t="shared" ref="K29:K34" si="3">I29-G29</f>
        <v>0</v>
      </c>
      <c r="L29" s="79" t="s">
        <v>88</v>
      </c>
    </row>
    <row r="30" spans="1:13" ht="15.75" x14ac:dyDescent="0.25">
      <c r="A30" s="110"/>
      <c r="B30" s="49"/>
      <c r="C30" s="54" t="s">
        <v>89</v>
      </c>
      <c r="D30" s="55" t="s">
        <v>57</v>
      </c>
      <c r="E30" s="60">
        <v>21</v>
      </c>
      <c r="F30" s="76">
        <v>28150000</v>
      </c>
      <c r="G30" s="77">
        <v>25</v>
      </c>
      <c r="H30" s="76">
        <f>F30</f>
        <v>28150000</v>
      </c>
      <c r="I30" s="77">
        <f>G30</f>
        <v>25</v>
      </c>
      <c r="J30" s="76">
        <f>H30</f>
        <v>28150000</v>
      </c>
      <c r="K30" s="78">
        <f t="shared" si="3"/>
        <v>0</v>
      </c>
      <c r="L30" s="79" t="s">
        <v>88</v>
      </c>
    </row>
    <row r="31" spans="1:13" ht="47.25" x14ac:dyDescent="0.25">
      <c r="A31" s="110"/>
      <c r="B31" s="49"/>
      <c r="C31" s="80" t="s">
        <v>58</v>
      </c>
      <c r="D31" s="80" t="s">
        <v>59</v>
      </c>
      <c r="E31" s="81">
        <v>165</v>
      </c>
      <c r="F31" s="82">
        <v>7002930</v>
      </c>
      <c r="G31" s="81">
        <v>165</v>
      </c>
      <c r="H31" s="82">
        <v>6643065</v>
      </c>
      <c r="I31" s="81">
        <v>151</v>
      </c>
      <c r="J31" s="82">
        <v>6535129</v>
      </c>
      <c r="K31" s="78">
        <f t="shared" si="3"/>
        <v>-14</v>
      </c>
      <c r="L31" s="79" t="s">
        <v>92</v>
      </c>
    </row>
    <row r="32" spans="1:13" ht="47.25" x14ac:dyDescent="0.25">
      <c r="A32" s="110"/>
      <c r="B32" s="49"/>
      <c r="C32" s="80" t="s">
        <v>60</v>
      </c>
      <c r="D32" s="80" t="s">
        <v>59</v>
      </c>
      <c r="E32" s="81">
        <v>365</v>
      </c>
      <c r="F32" s="82">
        <v>15491330</v>
      </c>
      <c r="G32" s="81">
        <v>365</v>
      </c>
      <c r="H32" s="82">
        <v>14695265</v>
      </c>
      <c r="I32" s="81">
        <v>340</v>
      </c>
      <c r="J32" s="82">
        <v>14714860</v>
      </c>
      <c r="K32" s="78">
        <f t="shared" si="3"/>
        <v>-25</v>
      </c>
      <c r="L32" s="79" t="s">
        <v>93</v>
      </c>
    </row>
    <row r="33" spans="1:12" ht="47.25" x14ac:dyDescent="0.25">
      <c r="A33" s="110"/>
      <c r="B33" s="49"/>
      <c r="C33" s="80" t="s">
        <v>61</v>
      </c>
      <c r="D33" s="80" t="s">
        <v>59</v>
      </c>
      <c r="E33" s="81">
        <v>53</v>
      </c>
      <c r="F33" s="82">
        <v>2249426</v>
      </c>
      <c r="G33" s="81">
        <v>53</v>
      </c>
      <c r="H33" s="82">
        <v>2133833</v>
      </c>
      <c r="I33" s="81">
        <v>53</v>
      </c>
      <c r="J33" s="82">
        <v>2293787</v>
      </c>
      <c r="K33" s="78">
        <f t="shared" si="3"/>
        <v>0</v>
      </c>
      <c r="L33" s="79"/>
    </row>
    <row r="34" spans="1:12" ht="63.75" thickBot="1" x14ac:dyDescent="0.3">
      <c r="A34" s="111"/>
      <c r="B34" s="31"/>
      <c r="C34" s="80" t="s">
        <v>62</v>
      </c>
      <c r="D34" s="80" t="s">
        <v>59</v>
      </c>
      <c r="E34" s="81">
        <v>48</v>
      </c>
      <c r="F34" s="82">
        <v>2037214</v>
      </c>
      <c r="G34" s="81">
        <v>48</v>
      </c>
      <c r="H34" s="82">
        <v>1932537</v>
      </c>
      <c r="I34" s="81">
        <v>43</v>
      </c>
      <c r="J34" s="82">
        <v>1860924</v>
      </c>
      <c r="K34" s="78">
        <f>I34-G34</f>
        <v>-5</v>
      </c>
      <c r="L34" s="79" t="s">
        <v>94</v>
      </c>
    </row>
    <row r="35" spans="1:12" ht="32.25" thickBot="1" x14ac:dyDescent="0.3">
      <c r="A35" s="104" t="s">
        <v>45</v>
      </c>
      <c r="B35" s="44" t="s">
        <v>15</v>
      </c>
      <c r="C35" s="45" t="s">
        <v>18</v>
      </c>
      <c r="D35" s="46" t="s">
        <v>15</v>
      </c>
      <c r="E35" s="46" t="s">
        <v>15</v>
      </c>
      <c r="F35" s="47">
        <f>SUM(F36:F44)</f>
        <v>125928127.61</v>
      </c>
      <c r="G35" s="47" t="s">
        <v>15</v>
      </c>
      <c r="H35" s="47">
        <f>SUM(H36:H44)</f>
        <v>128563931.70999999</v>
      </c>
      <c r="I35" s="47" t="s">
        <v>15</v>
      </c>
      <c r="J35" s="47">
        <f>SUM(J36:J44)</f>
        <v>128563931.70999999</v>
      </c>
      <c r="K35" s="46" t="s">
        <v>15</v>
      </c>
      <c r="L35" s="48" t="s">
        <v>15</v>
      </c>
    </row>
    <row r="36" spans="1:12" ht="47.25" x14ac:dyDescent="0.25">
      <c r="A36" s="104"/>
      <c r="B36" s="29" t="s">
        <v>46</v>
      </c>
      <c r="C36" s="74" t="s">
        <v>77</v>
      </c>
      <c r="D36" s="55" t="s">
        <v>78</v>
      </c>
      <c r="E36" s="60">
        <v>277</v>
      </c>
      <c r="F36" s="59">
        <v>17406643.48</v>
      </c>
      <c r="G36" s="56">
        <v>258</v>
      </c>
      <c r="H36" s="59">
        <v>18706639.059999999</v>
      </c>
      <c r="I36" s="56">
        <v>258</v>
      </c>
      <c r="J36" s="59">
        <v>18706639.059999999</v>
      </c>
      <c r="K36" s="78">
        <f>I36-G36</f>
        <v>0</v>
      </c>
      <c r="L36" s="83"/>
    </row>
    <row r="37" spans="1:12" ht="47.25" x14ac:dyDescent="0.25">
      <c r="A37" s="104"/>
      <c r="B37" s="29" t="s">
        <v>47</v>
      </c>
      <c r="C37" s="74" t="s">
        <v>79</v>
      </c>
      <c r="D37" s="55" t="s">
        <v>78</v>
      </c>
      <c r="E37" s="60">
        <v>46</v>
      </c>
      <c r="F37" s="59">
        <v>5464648.2199999997</v>
      </c>
      <c r="G37" s="56">
        <v>68</v>
      </c>
      <c r="H37" s="59">
        <v>9615328</v>
      </c>
      <c r="I37" s="56">
        <v>68</v>
      </c>
      <c r="J37" s="59">
        <v>9615328</v>
      </c>
      <c r="K37" s="78">
        <f t="shared" ref="K37:K48" si="4">I37-G37</f>
        <v>0</v>
      </c>
      <c r="L37" s="83"/>
    </row>
    <row r="38" spans="1:12" ht="47.25" x14ac:dyDescent="0.25">
      <c r="A38" s="104"/>
      <c r="B38" s="29"/>
      <c r="C38" s="74" t="s">
        <v>80</v>
      </c>
      <c r="D38" s="55" t="s">
        <v>78</v>
      </c>
      <c r="E38" s="60">
        <v>8</v>
      </c>
      <c r="F38" s="59">
        <v>979283.16</v>
      </c>
      <c r="G38" s="56">
        <v>8</v>
      </c>
      <c r="H38" s="59">
        <v>1000447.32</v>
      </c>
      <c r="I38" s="56">
        <v>8</v>
      </c>
      <c r="J38" s="59">
        <v>1000447.32</v>
      </c>
      <c r="K38" s="78">
        <f t="shared" si="4"/>
        <v>0</v>
      </c>
      <c r="L38" s="83"/>
    </row>
    <row r="39" spans="1:12" ht="31.5" x14ac:dyDescent="0.25">
      <c r="A39" s="104"/>
      <c r="B39" s="29"/>
      <c r="C39" s="74" t="s">
        <v>30</v>
      </c>
      <c r="D39" s="55" t="s">
        <v>81</v>
      </c>
      <c r="E39" s="60">
        <v>11423</v>
      </c>
      <c r="F39" s="59">
        <v>27652636.649999999</v>
      </c>
      <c r="G39" s="56">
        <v>11435</v>
      </c>
      <c r="H39" s="59">
        <v>28169502.690000001</v>
      </c>
      <c r="I39" s="56">
        <v>11435</v>
      </c>
      <c r="J39" s="59">
        <v>28169502.690000001</v>
      </c>
      <c r="K39" s="78">
        <f t="shared" si="4"/>
        <v>0</v>
      </c>
      <c r="L39" s="83"/>
    </row>
    <row r="40" spans="1:12" ht="63" x14ac:dyDescent="0.25">
      <c r="A40" s="104"/>
      <c r="B40" s="30" t="s">
        <v>48</v>
      </c>
      <c r="C40" s="74" t="s">
        <v>82</v>
      </c>
      <c r="D40" s="55" t="s">
        <v>78</v>
      </c>
      <c r="E40" s="60">
        <v>140</v>
      </c>
      <c r="F40" s="59">
        <v>30404386.600000001</v>
      </c>
      <c r="G40" s="56">
        <v>140</v>
      </c>
      <c r="H40" s="59">
        <v>30996998.199999999</v>
      </c>
      <c r="I40" s="56">
        <v>140</v>
      </c>
      <c r="J40" s="59">
        <v>30996998.199999999</v>
      </c>
      <c r="K40" s="78">
        <f t="shared" si="4"/>
        <v>0</v>
      </c>
      <c r="L40" s="83"/>
    </row>
    <row r="41" spans="1:12" ht="63" x14ac:dyDescent="0.25">
      <c r="A41" s="104"/>
      <c r="B41" s="29" t="s">
        <v>49</v>
      </c>
      <c r="C41" s="74" t="s">
        <v>50</v>
      </c>
      <c r="D41" s="55" t="s">
        <v>78</v>
      </c>
      <c r="E41" s="60">
        <v>550</v>
      </c>
      <c r="F41" s="59">
        <v>24637112.5</v>
      </c>
      <c r="G41" s="56">
        <v>457</v>
      </c>
      <c r="H41" s="59">
        <v>20791132.739999998</v>
      </c>
      <c r="I41" s="56">
        <v>472</v>
      </c>
      <c r="J41" s="59">
        <v>20791132.739999998</v>
      </c>
      <c r="K41" s="78">
        <f t="shared" si="4"/>
        <v>15</v>
      </c>
      <c r="L41" s="83"/>
    </row>
    <row r="42" spans="1:12" ht="47.25" x14ac:dyDescent="0.25">
      <c r="A42" s="104"/>
      <c r="B42" s="29"/>
      <c r="C42" s="74" t="s">
        <v>63</v>
      </c>
      <c r="D42" s="55" t="s">
        <v>83</v>
      </c>
      <c r="E42" s="60">
        <v>5</v>
      </c>
      <c r="F42" s="59">
        <v>8190801.9000000004</v>
      </c>
      <c r="G42" s="56">
        <v>5</v>
      </c>
      <c r="H42" s="59">
        <v>8284426.2999999998</v>
      </c>
      <c r="I42" s="56">
        <v>5</v>
      </c>
      <c r="J42" s="59">
        <v>8284426.2999999998</v>
      </c>
      <c r="K42" s="78">
        <f t="shared" si="4"/>
        <v>0</v>
      </c>
      <c r="L42" s="83"/>
    </row>
    <row r="43" spans="1:12" ht="31.5" x14ac:dyDescent="0.25">
      <c r="A43" s="104"/>
      <c r="B43" s="29"/>
      <c r="C43" s="74" t="s">
        <v>51</v>
      </c>
      <c r="D43" s="62" t="s">
        <v>83</v>
      </c>
      <c r="E43" s="60">
        <v>10</v>
      </c>
      <c r="F43" s="59">
        <v>7775615.0999999996</v>
      </c>
      <c r="G43" s="56">
        <v>10</v>
      </c>
      <c r="H43" s="59">
        <v>7867157.4000000004</v>
      </c>
      <c r="I43" s="56">
        <v>10</v>
      </c>
      <c r="J43" s="59">
        <v>7867157.4000000004</v>
      </c>
      <c r="K43" s="78">
        <f t="shared" si="4"/>
        <v>0</v>
      </c>
      <c r="L43" s="83"/>
    </row>
    <row r="44" spans="1:12" ht="15.75" x14ac:dyDescent="0.25">
      <c r="A44" s="52"/>
      <c r="B44" s="53"/>
      <c r="C44" s="84" t="s">
        <v>90</v>
      </c>
      <c r="D44" s="55" t="s">
        <v>91</v>
      </c>
      <c r="E44" s="60">
        <v>27</v>
      </c>
      <c r="F44" s="59">
        <v>3417000</v>
      </c>
      <c r="G44" s="56">
        <f>E44</f>
        <v>27</v>
      </c>
      <c r="H44" s="59">
        <v>3132300</v>
      </c>
      <c r="I44" s="56">
        <f>G44</f>
        <v>27</v>
      </c>
      <c r="J44" s="57">
        <f t="shared" ref="J44" si="5">H44</f>
        <v>3132300</v>
      </c>
      <c r="K44" s="78">
        <f t="shared" si="4"/>
        <v>0</v>
      </c>
      <c r="L44" s="83" t="s">
        <v>88</v>
      </c>
    </row>
    <row r="45" spans="1:12" ht="48" thickBot="1" x14ac:dyDescent="0.3">
      <c r="A45" s="52"/>
      <c r="B45" s="53"/>
      <c r="C45" s="79" t="s">
        <v>95</v>
      </c>
      <c r="D45" s="85" t="s">
        <v>59</v>
      </c>
      <c r="E45" s="81">
        <v>248</v>
      </c>
      <c r="F45" s="76">
        <v>2102600</v>
      </c>
      <c r="G45" s="81">
        <v>248</v>
      </c>
      <c r="H45" s="86">
        <v>1678800</v>
      </c>
      <c r="I45" s="87">
        <v>200</v>
      </c>
      <c r="J45" s="86">
        <v>1678800</v>
      </c>
      <c r="K45" s="78">
        <f t="shared" si="4"/>
        <v>-48</v>
      </c>
      <c r="L45" s="79" t="s">
        <v>96</v>
      </c>
    </row>
    <row r="46" spans="1:12" ht="31.5" x14ac:dyDescent="0.25">
      <c r="A46" s="109" t="s">
        <v>52</v>
      </c>
      <c r="B46" s="39" t="s">
        <v>15</v>
      </c>
      <c r="C46" s="32" t="s">
        <v>18</v>
      </c>
      <c r="D46" s="33" t="s">
        <v>15</v>
      </c>
      <c r="E46" s="33" t="s">
        <v>15</v>
      </c>
      <c r="F46" s="34">
        <f>F47+F48</f>
        <v>14708439.769000001</v>
      </c>
      <c r="G46" s="33" t="s">
        <v>15</v>
      </c>
      <c r="H46" s="34">
        <f>H47+H48</f>
        <v>16188381.860000001</v>
      </c>
      <c r="I46" s="33" t="s">
        <v>15</v>
      </c>
      <c r="J46" s="34">
        <f>J47+J48</f>
        <v>16188381.860000001</v>
      </c>
      <c r="K46" s="33" t="s">
        <v>15</v>
      </c>
      <c r="L46" s="35" t="s">
        <v>15</v>
      </c>
    </row>
    <row r="47" spans="1:12" ht="42.75" customHeight="1" x14ac:dyDescent="0.25">
      <c r="A47" s="110"/>
      <c r="B47" s="27"/>
      <c r="C47" s="68" t="s">
        <v>84</v>
      </c>
      <c r="D47" s="68" t="s">
        <v>85</v>
      </c>
      <c r="E47" s="88">
        <v>1016816</v>
      </c>
      <c r="F47" s="65">
        <v>11573920.450000001</v>
      </c>
      <c r="G47" s="88">
        <v>1016816</v>
      </c>
      <c r="H47" s="65">
        <v>11932771.960000001</v>
      </c>
      <c r="I47" s="88">
        <v>1065822</v>
      </c>
      <c r="J47" s="65">
        <v>11932771.960000001</v>
      </c>
      <c r="K47" s="78">
        <v>0</v>
      </c>
      <c r="L47" s="83"/>
    </row>
    <row r="48" spans="1:12" ht="63.75" thickBot="1" x14ac:dyDescent="0.3">
      <c r="A48" s="111"/>
      <c r="B48" s="40" t="s">
        <v>53</v>
      </c>
      <c r="C48" s="89" t="s">
        <v>64</v>
      </c>
      <c r="D48" s="89" t="s">
        <v>65</v>
      </c>
      <c r="E48" s="90">
        <v>830</v>
      </c>
      <c r="F48" s="91">
        <v>3134519.3190000001</v>
      </c>
      <c r="G48" s="90">
        <v>1047.7</v>
      </c>
      <c r="H48" s="91">
        <v>4255609.9000000004</v>
      </c>
      <c r="I48" s="90">
        <v>1786</v>
      </c>
      <c r="J48" s="91">
        <v>4255609.9000000004</v>
      </c>
      <c r="K48" s="91">
        <v>0</v>
      </c>
      <c r="L48" s="92"/>
    </row>
    <row r="49" spans="1:12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1:12" ht="15.75" customHeight="1" x14ac:dyDescent="0.25">
      <c r="A50" s="105" t="s">
        <v>54</v>
      </c>
      <c r="B50" s="105"/>
      <c r="C50" s="105"/>
      <c r="D50" s="105"/>
      <c r="E50" s="105"/>
      <c r="F50" s="13"/>
      <c r="G50" s="13"/>
      <c r="H50" s="13"/>
      <c r="I50" s="13"/>
      <c r="J50" s="13"/>
      <c r="K50" s="13"/>
      <c r="L50" s="13"/>
    </row>
    <row r="51" spans="1:12" ht="15.75" x14ac:dyDescent="0.25">
      <c r="A51" s="4" t="s">
        <v>55</v>
      </c>
      <c r="B51" s="4"/>
      <c r="C51" s="4" t="s">
        <v>70</v>
      </c>
      <c r="D51" s="4"/>
      <c r="E51" s="4"/>
      <c r="F51" s="13"/>
      <c r="G51" s="13"/>
      <c r="H51" s="13"/>
      <c r="I51" s="13"/>
      <c r="J51" s="13"/>
      <c r="K51" s="13"/>
      <c r="L51" s="13"/>
    </row>
    <row r="52" spans="1:12" ht="15.75" x14ac:dyDescent="0.25">
      <c r="A52" s="4"/>
      <c r="B52" s="4"/>
      <c r="C52" s="26"/>
      <c r="D52" s="4"/>
      <c r="E52" s="4"/>
      <c r="F52" s="13"/>
      <c r="G52" s="13"/>
      <c r="H52" s="13"/>
      <c r="I52" s="13"/>
      <c r="J52" s="13"/>
      <c r="K52" s="13"/>
      <c r="L52" s="13"/>
    </row>
    <row r="53" spans="1:12" ht="15.7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</sheetData>
  <mergeCells count="26">
    <mergeCell ref="L10:L11"/>
    <mergeCell ref="G10:G11"/>
    <mergeCell ref="H10:H11"/>
    <mergeCell ref="I10:I11"/>
    <mergeCell ref="J10:J11"/>
    <mergeCell ref="K10:K11"/>
    <mergeCell ref="A35:A43"/>
    <mergeCell ref="A50:E50"/>
    <mergeCell ref="D10:D11"/>
    <mergeCell ref="E10:E11"/>
    <mergeCell ref="F10:F11"/>
    <mergeCell ref="A28:A34"/>
    <mergeCell ref="A46:A48"/>
    <mergeCell ref="A9:A13"/>
    <mergeCell ref="B10:B11"/>
    <mergeCell ref="C10:C11"/>
    <mergeCell ref="A14:A27"/>
    <mergeCell ref="J1:K1"/>
    <mergeCell ref="B3:L3"/>
    <mergeCell ref="G4:H4"/>
    <mergeCell ref="A5:A6"/>
    <mergeCell ref="B5:C5"/>
    <mergeCell ref="D5:D6"/>
    <mergeCell ref="E5:F5"/>
    <mergeCell ref="G5:H5"/>
    <mergeCell ref="I5:L5"/>
  </mergeCells>
  <pageMargins left="0.17" right="0.17" top="0.17" bottom="0.17" header="0.2" footer="0.17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Ханты-Мансийский район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2025-04-07T12:10:31Z</dcterms:modified>
</cp:coreProperties>
</file>