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2 квартал 2024\на сайт 2 квартал 2024\"/>
    </mc:Choice>
  </mc:AlternateContent>
  <xr:revisionPtr revIDLastSave="0" documentId="13_ncr:1_{DD4A4154-0113-40CE-AAD0-86F16AF7F2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C58" i="1"/>
  <c r="D19" i="1" l="1"/>
  <c r="E16" i="1"/>
  <c r="C13" i="1"/>
  <c r="E6" i="1"/>
  <c r="D45" i="1"/>
  <c r="C45" i="1"/>
  <c r="C50" i="1"/>
  <c r="D50" i="1"/>
  <c r="E58" i="1" l="1"/>
  <c r="D56" i="1"/>
  <c r="C56" i="1"/>
  <c r="D54" i="1"/>
  <c r="C54" i="1"/>
  <c r="E50" i="1"/>
  <c r="D42" i="1"/>
  <c r="C42" i="1"/>
  <c r="D39" i="1"/>
  <c r="C39" i="1"/>
  <c r="D33" i="1"/>
  <c r="C33" i="1"/>
  <c r="D31" i="1"/>
  <c r="C31" i="1"/>
  <c r="D26" i="1"/>
  <c r="C26" i="1"/>
  <c r="C19" i="1"/>
  <c r="D15" i="1"/>
  <c r="C15" i="1"/>
  <c r="D13" i="1"/>
  <c r="D5" i="1"/>
  <c r="C5" i="1"/>
  <c r="E7" i="1"/>
  <c r="E8" i="1"/>
  <c r="E9" i="1"/>
  <c r="E10" i="1"/>
  <c r="E11" i="1"/>
  <c r="E12" i="1"/>
  <c r="E14" i="1"/>
  <c r="E18" i="1"/>
  <c r="E20" i="1"/>
  <c r="E21" i="1"/>
  <c r="E22" i="1"/>
  <c r="E23" i="1"/>
  <c r="E24" i="1"/>
  <c r="E25" i="1"/>
  <c r="E27" i="1"/>
  <c r="E28" i="1"/>
  <c r="E29" i="1"/>
  <c r="E30" i="1"/>
  <c r="E32" i="1"/>
  <c r="E34" i="1"/>
  <c r="E35" i="1"/>
  <c r="E36" i="1"/>
  <c r="E37" i="1"/>
  <c r="E38" i="1"/>
  <c r="E40" i="1"/>
  <c r="E41" i="1"/>
  <c r="E44" i="1"/>
  <c r="E46" i="1"/>
  <c r="E47" i="1"/>
  <c r="E48" i="1"/>
  <c r="E51" i="1"/>
  <c r="E52" i="1"/>
  <c r="E53" i="1"/>
  <c r="E55" i="1"/>
  <c r="E57" i="1"/>
  <c r="E59" i="1"/>
  <c r="E39" i="1" l="1"/>
  <c r="E26" i="1"/>
  <c r="E54" i="1"/>
  <c r="E56" i="1"/>
  <c r="E19" i="1"/>
  <c r="E13" i="1"/>
  <c r="D61" i="1"/>
  <c r="E15" i="1"/>
  <c r="E33" i="1"/>
  <c r="E42" i="1"/>
  <c r="C61" i="1"/>
  <c r="E45" i="1"/>
  <c r="E31" i="1"/>
  <c r="E5" i="1"/>
  <c r="E61" i="1" l="1"/>
</calcChain>
</file>

<file path=xl/sharedStrings.xml><?xml version="1.0" encoding="utf-8"?>
<sst xmlns="http://schemas.openxmlformats.org/spreadsheetml/2006/main" count="119" uniqueCount="119">
  <si>
    <t>Наименовании КФСР</t>
  </si>
  <si>
    <t>Исполнено за отчетный период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</si>
  <si>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</si>
  <si>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</si>
  <si>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</si>
  <si>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</si>
  <si>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</si>
  <si>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</si>
  <si>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</si>
  <si>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</si>
  <si>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</si>
  <si>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</si>
  <si>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</si>
  <si>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</si>
  <si>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</si>
  <si>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</si>
  <si>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</si>
  <si>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 xml:space="preserve">Другие общегосударственные вопросы 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</si>
  <si>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</si>
  <si>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</si>
  <si>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</si>
  <si>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</si>
  <si>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</si>
  <si>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</si>
  <si>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</si>
  <si>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</si>
  <si>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0314</t>
  </si>
  <si>
    <t>Профилактика правонарушений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</si>
  <si>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</si>
  <si>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</si>
  <si>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</si>
  <si>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</si>
  <si>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</si>
  <si>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</si>
  <si>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</si>
  <si>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</si>
  <si>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</si>
  <si>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</si>
  <si>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</si>
  <si>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</si>
  <si>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</si>
  <si>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</si>
  <si>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</si>
  <si>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</si>
  <si>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</si>
  <si>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</si>
  <si>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</si>
  <si>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</si>
  <si>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</si>
  <si>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</si>
  <si>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</si>
  <si>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</si>
  <si>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</si>
  <si>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</si>
  <si>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</si>
  <si>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</si>
  <si>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</si>
  <si>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</si>
  <si>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</si>
  <si>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</si>
  <si>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</si>
  <si>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</si>
  <si>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</si>
  <si>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</si>
  <si>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</si>
  <si>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</si>
  <si>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</si>
  <si>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</si>
  <si>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</si>
  <si>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 xml:space="preserve">Другие вопросы в области культуры и кинематографии 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</si>
  <si>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</si>
  <si>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</si>
  <si>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</si>
  <si>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</si>
  <si>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</si>
  <si>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</si>
  <si>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</si>
  <si>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</si>
  <si>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</si>
  <si>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</si>
  <si>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</si>
  <si>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 xml:space="preserve">Массовый спорт 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</si>
  <si>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</si>
  <si>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</si>
  <si>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</si>
  <si>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</si>
  <si>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</si>
  <si>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</si>
  <si>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</si>
  <si>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муниципального долга</t>
  </si>
  <si>
    <t>1400</t>
  </si>
  <si>
    <t>Межбюджетные трансферты бюджетам субъектов Росиийской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</si>
  <si>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</si>
  <si>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РФ муниципальных образований</t>
  </si>
  <si>
    <t>ВСЕГО РАСХОДОВ:</t>
  </si>
  <si>
    <t>РЗ,ПР</t>
  </si>
  <si>
    <t>0505</t>
  </si>
  <si>
    <t>Другие вопросы в области жилищно-коммунального хозяйства</t>
  </si>
  <si>
    <t>0900</t>
  </si>
  <si>
    <t>0909</t>
  </si>
  <si>
    <t>Здравоохранение</t>
  </si>
  <si>
    <t>Другие вопросы в области здравоохранения</t>
  </si>
  <si>
    <t>1101</t>
  </si>
  <si>
    <t xml:space="preserve">Физическая культура </t>
  </si>
  <si>
    <t>0703</t>
  </si>
  <si>
    <t>Дополнительное образование детей</t>
  </si>
  <si>
    <t>0310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</si>
  <si>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</si>
  <si>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</si>
  <si>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</si>
  <si>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0907</t>
  </si>
  <si>
    <t>Санитарно-эпидемиологическое благополучие</t>
  </si>
  <si>
    <t>1403</t>
  </si>
  <si>
    <t>Прочие межбюджетные трансферты бюджетам субъектов Российской Федерации и муниципальных образований общего характера (новый)</t>
  </si>
  <si>
    <t>Другие вопросы в области социальной политики</t>
  </si>
  <si>
    <t xml:space="preserve">(тыс. рублей) </t>
  </si>
  <si>
    <t>Уточненный план на 2024 год</t>
  </si>
  <si>
    <t>% исполнения от годового плана на 2024 год</t>
  </si>
  <si>
    <t>Сведения об исполнении бюджета Ханты-Мансийского района по расходам в разрезе разделов, подразделов в сравнении с запланированными значениями за 1 полугодие2024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</si>
</sst>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6" fillId="0" borderId="0"/>
  </cellStyleXfs>
  <cellXfs count="5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center" vertical="center"/>
    </xf>
    <xf numFmtId="0" fontId="8" fillId="0" borderId="3" xfId="3" applyFont="1" applyBorder="1" applyAlignment="1">
      <alignment vertical="center" wrapText="1"/>
    </xf>
    <xf numFmtId="0" fontId="8" fillId="0" borderId="3" xfId="5" applyFont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center" vertical="center"/>
    </xf>
    <xf numFmtId="0" fontId="8" fillId="0" borderId="3" xfId="7" applyFont="1" applyBorder="1" applyAlignment="1">
      <alignment vertical="center" wrapText="1"/>
    </xf>
    <xf numFmtId="0" fontId="7" fillId="2" borderId="3" xfId="9" applyFont="1" applyFill="1" applyBorder="1" applyAlignment="1">
      <alignment vertical="center" wrapText="1"/>
    </xf>
    <xf numFmtId="49" fontId="8" fillId="0" borderId="1" xfId="10" applyNumberFormat="1" applyFont="1" applyBorder="1" applyAlignment="1">
      <alignment horizontal="center" wrapText="1"/>
    </xf>
    <xf numFmtId="0" fontId="8" fillId="0" borderId="3" xfId="11" applyFont="1" applyBorder="1" applyAlignment="1">
      <alignment vertical="center" wrapText="1"/>
    </xf>
    <xf numFmtId="0" fontId="8" fillId="0" borderId="3" xfId="13" applyFont="1" applyBorder="1" applyAlignment="1">
      <alignment vertical="center" wrapText="1"/>
    </xf>
    <xf numFmtId="0" fontId="8" fillId="0" borderId="3" xfId="15" applyFont="1" applyBorder="1" applyAlignment="1">
      <alignment vertical="center" wrapText="1"/>
    </xf>
    <xf numFmtId="49" fontId="7" fillId="2" borderId="1" xfId="1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center" wrapText="1"/>
    </xf>
    <xf numFmtId="49" fontId="8" fillId="0" borderId="3" xfId="10" applyNumberFormat="1" applyFont="1" applyBorder="1" applyAlignment="1">
      <alignment horizontal="center" wrapText="1"/>
    </xf>
    <xf numFmtId="0" fontId="8" fillId="3" borderId="1" xfId="17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/>
    </xf>
    <xf numFmtId="0" fontId="8" fillId="0" borderId="1" xfId="17" applyFont="1" applyBorder="1" applyAlignment="1">
      <alignment vertical="center" wrapText="1"/>
    </xf>
    <xf numFmtId="0" fontId="8" fillId="0" borderId="1" xfId="17" applyFont="1" applyBorder="1" applyAlignment="1">
      <alignment horizontal="left" vertical="center" wrapText="1"/>
    </xf>
    <xf numFmtId="0" fontId="8" fillId="0" borderId="1" xfId="19" applyFont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21" applyFont="1" applyBorder="1" applyAlignment="1">
      <alignment horizontal="left" vertical="center" wrapText="1"/>
    </xf>
    <xf numFmtId="0" fontId="7" fillId="2" borderId="1" xfId="23" applyFont="1" applyFill="1" applyBorder="1" applyAlignment="1">
      <alignment horizontal="left" vertical="center" wrapText="1"/>
    </xf>
    <xf numFmtId="0" fontId="8" fillId="0" borderId="1" xfId="23" applyFont="1" applyBorder="1" applyAlignment="1">
      <alignment horizontal="left" vertical="center" wrapText="1"/>
    </xf>
    <xf numFmtId="0" fontId="8" fillId="0" borderId="1" xfId="25" applyFont="1" applyBorder="1" applyAlignment="1">
      <alignment vertical="center" wrapText="1"/>
    </xf>
    <xf numFmtId="0" fontId="8" fillId="0" borderId="1" xfId="27" applyFont="1" applyBorder="1" applyAlignment="1">
      <alignment vertical="center" wrapText="1"/>
    </xf>
    <xf numFmtId="0" fontId="8" fillId="0" borderId="1" xfId="29" applyFont="1" applyBorder="1" applyAlignment="1">
      <alignment vertical="center" wrapText="1"/>
    </xf>
    <xf numFmtId="0" fontId="7" fillId="2" borderId="1" xfId="29" applyFont="1" applyFill="1" applyBorder="1" applyAlignment="1">
      <alignment vertical="center" wrapText="1"/>
    </xf>
    <xf numFmtId="0" fontId="8" fillId="0" borderId="1" xfId="39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43" applyFont="1" applyBorder="1" applyAlignment="1">
      <alignment vertical="center" wrapText="1"/>
    </xf>
    <xf numFmtId="0" fontId="8" fillId="0" borderId="1" xfId="45" applyFont="1" applyBorder="1" applyAlignment="1">
      <alignment vertical="center" wrapText="1"/>
    </xf>
    <xf numFmtId="0" fontId="8" fillId="0" borderId="1" xfId="47" applyFont="1" applyBorder="1" applyAlignment="1">
      <alignment vertical="center" wrapText="1"/>
    </xf>
    <xf numFmtId="0" fontId="8" fillId="0" borderId="1" xfId="49" applyFont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164" fontId="7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53">
    <cellStyle name="Обычный" xfId="0" builtinId="0"/>
    <cellStyle name="Обычный 10" xfId="4" xr:uid="{00000000-0005-0000-0000-000001000000}"/>
    <cellStyle name="Обычный 11" xfId="6" xr:uid="{00000000-0005-0000-0000-000002000000}"/>
    <cellStyle name="Обычный 12" xfId="7" xr:uid="{00000000-0005-0000-0000-000003000000}"/>
    <cellStyle name="Обычный 13" xfId="8" xr:uid="{00000000-0005-0000-0000-000004000000}"/>
    <cellStyle name="Обычный 14" xfId="9" xr:uid="{00000000-0005-0000-0000-000005000000}"/>
    <cellStyle name="Обычный 15" xfId="10" xr:uid="{00000000-0005-0000-0000-000006000000}"/>
    <cellStyle name="Обычный 16" xfId="11" xr:uid="{00000000-0005-0000-0000-000007000000}"/>
    <cellStyle name="Обычный 17" xfId="13" xr:uid="{00000000-0005-0000-0000-000008000000}"/>
    <cellStyle name="Обычный 18" xfId="15" xr:uid="{00000000-0005-0000-0000-000009000000}"/>
    <cellStyle name="Обычный 19" xfId="12" xr:uid="{00000000-0005-0000-0000-00000A000000}"/>
    <cellStyle name="Обычный 2" xfId="50" xr:uid="{F28C69A0-8DDF-4B02-8D8A-ECD49EBB4F23}"/>
    <cellStyle name="Обычный 20" xfId="14" xr:uid="{00000000-0005-0000-0000-00000B000000}"/>
    <cellStyle name="Обычный 21" xfId="16" xr:uid="{00000000-0005-0000-0000-00000C000000}"/>
    <cellStyle name="Обычный 22" xfId="17" xr:uid="{00000000-0005-0000-0000-00000D000000}"/>
    <cellStyle name="Обычный 23" xfId="19" xr:uid="{00000000-0005-0000-0000-00000E000000}"/>
    <cellStyle name="Обычный 24" xfId="18" xr:uid="{00000000-0005-0000-0000-00000F000000}"/>
    <cellStyle name="Обычный 25" xfId="20" xr:uid="{00000000-0005-0000-0000-000010000000}"/>
    <cellStyle name="Обычный 26" xfId="21" xr:uid="{00000000-0005-0000-0000-000011000000}"/>
    <cellStyle name="Обычный 27" xfId="23" xr:uid="{00000000-0005-0000-0000-000012000000}"/>
    <cellStyle name="Обычный 28" xfId="22" xr:uid="{00000000-0005-0000-0000-000013000000}"/>
    <cellStyle name="Обычный 29" xfId="24" xr:uid="{00000000-0005-0000-0000-000014000000}"/>
    <cellStyle name="Обычный 3" xfId="3" xr:uid="{00000000-0005-0000-0000-000015000000}"/>
    <cellStyle name="Обычный 30" xfId="25" xr:uid="{00000000-0005-0000-0000-000016000000}"/>
    <cellStyle name="Обычный 31" xfId="26" xr:uid="{00000000-0005-0000-0000-000017000000}"/>
    <cellStyle name="Обычный 32" xfId="27" xr:uid="{00000000-0005-0000-0000-000018000000}"/>
    <cellStyle name="Обычный 33" xfId="29" xr:uid="{00000000-0005-0000-0000-000019000000}"/>
    <cellStyle name="Обычный 34" xfId="28" xr:uid="{00000000-0005-0000-0000-00001A000000}"/>
    <cellStyle name="Обычный 35" xfId="30" xr:uid="{00000000-0005-0000-0000-00001B000000}"/>
    <cellStyle name="Обычный 36" xfId="31" xr:uid="{00000000-0005-0000-0000-00001C000000}"/>
    <cellStyle name="Обычный 37" xfId="33" xr:uid="{00000000-0005-0000-0000-00001D000000}"/>
    <cellStyle name="Обычный 38" xfId="35" xr:uid="{00000000-0005-0000-0000-00001E000000}"/>
    <cellStyle name="Обычный 4" xfId="5" xr:uid="{00000000-0005-0000-0000-00001F000000}"/>
    <cellStyle name="Обычный 40" xfId="37" xr:uid="{00000000-0005-0000-0000-000020000000}"/>
    <cellStyle name="Обычный 41" xfId="32" xr:uid="{00000000-0005-0000-0000-000021000000}"/>
    <cellStyle name="Обычный 42" xfId="34" xr:uid="{00000000-0005-0000-0000-000022000000}"/>
    <cellStyle name="Обычный 43" xfId="36" xr:uid="{00000000-0005-0000-0000-000023000000}"/>
    <cellStyle name="Обычный 44" xfId="38" xr:uid="{00000000-0005-0000-0000-000024000000}"/>
    <cellStyle name="Обычный 45" xfId="39" xr:uid="{00000000-0005-0000-0000-000025000000}"/>
    <cellStyle name="Обычный 46" xfId="41" xr:uid="{00000000-0005-0000-0000-000026000000}"/>
    <cellStyle name="Обычный 47" xfId="42" xr:uid="{00000000-0005-0000-0000-000027000000}"/>
    <cellStyle name="Обычный 48" xfId="40" xr:uid="{00000000-0005-0000-0000-000028000000}"/>
    <cellStyle name="Обычный 49" xfId="43" xr:uid="{00000000-0005-0000-0000-000029000000}"/>
    <cellStyle name="Обычный 5" xfId="51" xr:uid="{943B54B1-BE97-4DFA-A5A9-0DCAF16D5AA9}"/>
    <cellStyle name="Обычный 50" xfId="44" xr:uid="{00000000-0005-0000-0000-00002A000000}"/>
    <cellStyle name="Обычный 51" xfId="45" xr:uid="{00000000-0005-0000-0000-00002B000000}"/>
    <cellStyle name="Обычный 52" xfId="46" xr:uid="{00000000-0005-0000-0000-00002C000000}"/>
    <cellStyle name="Обычный 53" xfId="47" xr:uid="{00000000-0005-0000-0000-00002D000000}"/>
    <cellStyle name="Обычный 54" xfId="48" xr:uid="{00000000-0005-0000-0000-00002E000000}"/>
    <cellStyle name="Обычный 55" xfId="49" xr:uid="{00000000-0005-0000-0000-00002F000000}"/>
    <cellStyle name="Обычный 6" xfId="1" xr:uid="{00000000-0005-0000-0000-000030000000}"/>
    <cellStyle name="Обычный 7" xfId="52" xr:uid="{0644BAFE-ED3C-46D4-8D8C-49F621E2E2C8}"/>
    <cellStyle name="Обычный 9" xfId="2" xr:uid="{00000000-0005-0000-0000-00003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tabSelected="1" view="pageBreakPreview" zoomScale="70" zoomScaleNormal="80" zoomScaleSheetLayoutView="7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C62" sqref="C62:D62"/>
    </sheetView>
  </sheetViews>
  <sheetFormatPr defaultRowHeight="15" x14ac:dyDescent="0.25"/>
  <cols>
    <col min="1" max="1" width="11" customWidth="1"/>
    <col min="2" max="2" width="65.42578125" customWidth="1"/>
    <col min="3" max="3" width="22.28515625" customWidth="1"/>
    <col min="4" max="4" width="22.5703125" customWidth="1"/>
    <col min="5" max="5" width="25.140625" customWidth="1"/>
  </cols>
  <sheetData>
    <row r="1" spans="1:5" x14ac:dyDescent="0.25">
      <c r="A1" s="52" t="s">
        <v>118</v>
      </c>
      <c r="B1" s="52"/>
      <c r="C1" s="52"/>
      <c r="D1" s="52"/>
      <c r="E1" s="52"/>
    </row>
    <row r="2" spans="1:5" ht="52.5" customHeight="1" x14ac:dyDescent="0.25">
      <c r="A2" s="52"/>
      <c r="B2" s="52"/>
      <c r="C2" s="52"/>
      <c r="D2" s="52"/>
      <c r="E2" s="52"/>
    </row>
    <row r="3" spans="1:5" ht="18" customHeight="1" x14ac:dyDescent="0.25">
      <c r="A3" s="1"/>
      <c r="B3" s="1"/>
      <c r="C3" s="1"/>
      <c r="E3" s="2" t="s">
        <v>115</v>
      </c>
    </row>
    <row r="4" spans="1:5" ht="56.25" x14ac:dyDescent="0.25">
      <c r="A4" s="3" t="s">
        <v>95</v>
      </c>
      <c r="B4" s="4" t="s">
        <v>0</v>
      </c>
      <c r="C4" s="5" t="s">
        <v>116</v>
      </c>
      <c r="D4" s="5" t="s">
        <v>1</v>
      </c>
      <c r="E4" s="6" t="s">
        <v>117</v>
      </c>
    </row>
    <row r="5" spans="1:5" ht="18.75" x14ac:dyDescent="0.25">
      <c r="A5" s="7" t="s">
        <v>2</v>
      </c>
      <c r="B5" s="8" t="s">
        <v>3</v>
      </c>
      <c r="C5" s="9">
        <f>SUM(C6:C12)</f>
        <v>478122.5</v>
      </c>
      <c r="D5" s="9">
        <f>SUM(D6:D12)</f>
        <v>214495.90000000002</v>
      </c>
      <c r="E5" s="10">
        <f>D5/C5*100</f>
        <v>44.862122154887089</v>
      </c>
    </row>
    <row r="6" spans="1:5" ht="56.25" x14ac:dyDescent="0.25">
      <c r="A6" s="11" t="s">
        <v>4</v>
      </c>
      <c r="B6" s="12" t="s">
        <v>5</v>
      </c>
      <c r="C6" s="13">
        <v>8338.4</v>
      </c>
      <c r="D6" s="13">
        <v>3936.1</v>
      </c>
      <c r="E6" s="14">
        <f>D6/C6*100</f>
        <v>47.204499664204164</v>
      </c>
    </row>
    <row r="7" spans="1:5" ht="75" x14ac:dyDescent="0.25">
      <c r="A7" s="11" t="s">
        <v>6</v>
      </c>
      <c r="B7" s="12" t="s">
        <v>7</v>
      </c>
      <c r="C7" s="13">
        <v>19177</v>
      </c>
      <c r="D7" s="13">
        <v>8911</v>
      </c>
      <c r="E7" s="14">
        <f>D7/C7*100</f>
        <v>46.467122073316993</v>
      </c>
    </row>
    <row r="8" spans="1:5" ht="75" x14ac:dyDescent="0.25">
      <c r="A8" s="11" t="s">
        <v>8</v>
      </c>
      <c r="B8" s="12" t="s">
        <v>9</v>
      </c>
      <c r="C8" s="13">
        <v>154558.5</v>
      </c>
      <c r="D8" s="13">
        <v>74778</v>
      </c>
      <c r="E8" s="14">
        <f>D8/C8*100</f>
        <v>48.381680722833103</v>
      </c>
    </row>
    <row r="9" spans="1:5" ht="18.75" x14ac:dyDescent="0.25">
      <c r="A9" s="11" t="s">
        <v>10</v>
      </c>
      <c r="B9" s="12" t="s">
        <v>11</v>
      </c>
      <c r="C9" s="13">
        <v>1.7</v>
      </c>
      <c r="D9" s="13">
        <v>1.7</v>
      </c>
      <c r="E9" s="15">
        <f>D9/C9*100</f>
        <v>100</v>
      </c>
    </row>
    <row r="10" spans="1:5" ht="56.25" x14ac:dyDescent="0.25">
      <c r="A10" s="11" t="s">
        <v>12</v>
      </c>
      <c r="B10" s="16" t="s">
        <v>13</v>
      </c>
      <c r="C10" s="13">
        <v>65446.5</v>
      </c>
      <c r="D10" s="13">
        <v>33485.9</v>
      </c>
      <c r="E10" s="15">
        <f>D10/C10*100</f>
        <v>51.165302957377399</v>
      </c>
    </row>
    <row r="11" spans="1:5" ht="18.75" x14ac:dyDescent="0.25">
      <c r="A11" s="11" t="s">
        <v>14</v>
      </c>
      <c r="B11" s="17" t="s">
        <v>15</v>
      </c>
      <c r="C11" s="13">
        <v>12407</v>
      </c>
      <c r="D11" s="13">
        <v>0</v>
      </c>
      <c r="E11" s="15">
        <f>D11/C11*100</f>
        <v>0</v>
      </c>
    </row>
    <row r="12" spans="1:5" ht="18.75" x14ac:dyDescent="0.25">
      <c r="A12" s="11" t="s">
        <v>16</v>
      </c>
      <c r="B12" s="17" t="s">
        <v>17</v>
      </c>
      <c r="C12" s="13">
        <v>218193.4</v>
      </c>
      <c r="D12" s="13">
        <v>93383.2</v>
      </c>
      <c r="E12" s="15">
        <f>D12/C12*100</f>
        <v>42.798361453646166</v>
      </c>
    </row>
    <row r="13" spans="1:5" ht="18.75" x14ac:dyDescent="0.25">
      <c r="A13" s="7" t="s">
        <v>18</v>
      </c>
      <c r="B13" s="18" t="s">
        <v>19</v>
      </c>
      <c r="C13" s="9">
        <f>SUM(C14)</f>
        <v>4903</v>
      </c>
      <c r="D13" s="9">
        <f t="shared" ref="D13" si="0">SUM(D14)</f>
        <v>2082.3000000000002</v>
      </c>
      <c r="E13" s="19">
        <f>D13/C13*100</f>
        <v>42.469916377727927</v>
      </c>
    </row>
    <row r="14" spans="1:5" ht="18.75" x14ac:dyDescent="0.25">
      <c r="A14" s="11" t="s">
        <v>20</v>
      </c>
      <c r="B14" s="20" t="s">
        <v>21</v>
      </c>
      <c r="C14" s="13">
        <v>4903</v>
      </c>
      <c r="D14" s="13">
        <v>2082.3000000000002</v>
      </c>
      <c r="E14" s="15">
        <f>D14/C14*100</f>
        <v>42.469916377727927</v>
      </c>
    </row>
    <row r="15" spans="1:5" ht="37.5" x14ac:dyDescent="0.25">
      <c r="A15" s="7" t="s">
        <v>22</v>
      </c>
      <c r="B15" s="21" t="s">
        <v>23</v>
      </c>
      <c r="C15" s="9">
        <f>SUM(C16:C18)</f>
        <v>57354</v>
      </c>
      <c r="D15" s="9">
        <f>SUM(D16:D18)</f>
        <v>26674.400000000001</v>
      </c>
      <c r="E15" s="19">
        <f>D15/C15*100</f>
        <v>46.508351640687664</v>
      </c>
    </row>
    <row r="16" spans="1:5" ht="18.75" x14ac:dyDescent="0.3">
      <c r="A16" s="22" t="s">
        <v>24</v>
      </c>
      <c r="B16" s="23" t="s">
        <v>25</v>
      </c>
      <c r="C16" s="13">
        <v>4869.2</v>
      </c>
      <c r="D16" s="13">
        <v>2388.4</v>
      </c>
      <c r="E16" s="15">
        <f>D16/C16*100</f>
        <v>49.051178838412888</v>
      </c>
    </row>
    <row r="17" spans="1:5" ht="37.5" x14ac:dyDescent="0.3">
      <c r="A17" s="22" t="s">
        <v>106</v>
      </c>
      <c r="B17" s="24" t="s">
        <v>107</v>
      </c>
      <c r="C17" s="13">
        <v>52301.5</v>
      </c>
      <c r="D17" s="13">
        <v>24232.400000000001</v>
      </c>
      <c r="E17" s="15">
        <v>0</v>
      </c>
    </row>
    <row r="18" spans="1:5" ht="18.75" x14ac:dyDescent="0.3">
      <c r="A18" s="22" t="s">
        <v>26</v>
      </c>
      <c r="B18" s="25" t="s">
        <v>27</v>
      </c>
      <c r="C18" s="13">
        <v>183.3</v>
      </c>
      <c r="D18" s="13">
        <v>53.6</v>
      </c>
      <c r="E18" s="15">
        <f>D18/C18*100</f>
        <v>29.241680305510094</v>
      </c>
    </row>
    <row r="19" spans="1:5" ht="18.75" x14ac:dyDescent="0.3">
      <c r="A19" s="26" t="s">
        <v>28</v>
      </c>
      <c r="B19" s="27" t="s">
        <v>29</v>
      </c>
      <c r="C19" s="9">
        <f>SUM(C20:C25)</f>
        <v>592778.9</v>
      </c>
      <c r="D19" s="9">
        <f>SUM(D20:D25)</f>
        <v>209613.6</v>
      </c>
      <c r="E19" s="19">
        <f>D19/C19*100</f>
        <v>35.361177666748929</v>
      </c>
    </row>
    <row r="20" spans="1:5" ht="18.75" x14ac:dyDescent="0.3">
      <c r="A20" s="28" t="s">
        <v>30</v>
      </c>
      <c r="B20" s="29" t="s">
        <v>31</v>
      </c>
      <c r="C20" s="13">
        <v>34838.199999999997</v>
      </c>
      <c r="D20" s="13">
        <v>23450.799999999999</v>
      </c>
      <c r="E20" s="15">
        <f>D20/C20*100</f>
        <v>67.313466252561852</v>
      </c>
    </row>
    <row r="21" spans="1:5" ht="18.75" x14ac:dyDescent="0.25">
      <c r="A21" s="30" t="s">
        <v>32</v>
      </c>
      <c r="B21" s="31" t="s">
        <v>33</v>
      </c>
      <c r="C21" s="13">
        <v>112357.3</v>
      </c>
      <c r="D21" s="13">
        <v>51437.9</v>
      </c>
      <c r="E21" s="15">
        <f>D21/C21*100</f>
        <v>45.780647986379172</v>
      </c>
    </row>
    <row r="22" spans="1:5" ht="18.75" x14ac:dyDescent="0.25">
      <c r="A22" s="30" t="s">
        <v>34</v>
      </c>
      <c r="B22" s="32" t="s">
        <v>35</v>
      </c>
      <c r="C22" s="13">
        <v>7268.5</v>
      </c>
      <c r="D22" s="13">
        <v>2869.6</v>
      </c>
      <c r="E22" s="15">
        <f>D22/C22*100</f>
        <v>39.479947719612021</v>
      </c>
    </row>
    <row r="23" spans="1:5" ht="18.75" x14ac:dyDescent="0.25">
      <c r="A23" s="30" t="s">
        <v>36</v>
      </c>
      <c r="B23" s="31" t="s">
        <v>37</v>
      </c>
      <c r="C23" s="13">
        <v>220232.3</v>
      </c>
      <c r="D23" s="13">
        <v>45620.800000000003</v>
      </c>
      <c r="E23" s="15">
        <f>D23/C23*100</f>
        <v>20.714854269786951</v>
      </c>
    </row>
    <row r="24" spans="1:5" ht="18.75" x14ac:dyDescent="0.25">
      <c r="A24" s="30" t="s">
        <v>38</v>
      </c>
      <c r="B24" s="31" t="s">
        <v>39</v>
      </c>
      <c r="C24" s="13">
        <v>5544</v>
      </c>
      <c r="D24" s="13">
        <v>3160.2</v>
      </c>
      <c r="E24" s="15">
        <f>D24/C24*100</f>
        <v>57.002164502164497</v>
      </c>
    </row>
    <row r="25" spans="1:5" ht="18.75" x14ac:dyDescent="0.25">
      <c r="A25" s="30" t="s">
        <v>40</v>
      </c>
      <c r="B25" s="33" t="s">
        <v>41</v>
      </c>
      <c r="C25" s="13">
        <v>212538.6</v>
      </c>
      <c r="D25" s="13">
        <v>83074.3</v>
      </c>
      <c r="E25" s="15">
        <f>D25/C25*100</f>
        <v>39.086688253333747</v>
      </c>
    </row>
    <row r="26" spans="1:5" ht="18.75" x14ac:dyDescent="0.25">
      <c r="A26" s="34" t="s">
        <v>42</v>
      </c>
      <c r="B26" s="35" t="s">
        <v>43</v>
      </c>
      <c r="C26" s="9">
        <f>SUM(C27:C30)</f>
        <v>1139154.2</v>
      </c>
      <c r="D26" s="9">
        <f t="shared" ref="D26" si="1">SUM(D27:D30)</f>
        <v>431029.80000000005</v>
      </c>
      <c r="E26" s="19">
        <f>D26/C26*100</f>
        <v>37.837704500409167</v>
      </c>
    </row>
    <row r="27" spans="1:5" ht="18.75" x14ac:dyDescent="0.25">
      <c r="A27" s="30" t="s">
        <v>44</v>
      </c>
      <c r="B27" s="36" t="s">
        <v>45</v>
      </c>
      <c r="C27" s="13">
        <v>235340.7</v>
      </c>
      <c r="D27" s="13">
        <v>145511.6</v>
      </c>
      <c r="E27" s="15">
        <f>D27/C27*100</f>
        <v>61.830189168299412</v>
      </c>
    </row>
    <row r="28" spans="1:5" ht="18.75" x14ac:dyDescent="0.25">
      <c r="A28" s="30" t="s">
        <v>46</v>
      </c>
      <c r="B28" s="36" t="s">
        <v>47</v>
      </c>
      <c r="C28" s="13">
        <v>834855.2</v>
      </c>
      <c r="D28" s="13">
        <v>278699.7</v>
      </c>
      <c r="E28" s="15">
        <f>D28/C28*100</f>
        <v>33.382998632577241</v>
      </c>
    </row>
    <row r="29" spans="1:5" ht="18.75" x14ac:dyDescent="0.25">
      <c r="A29" s="30" t="s">
        <v>48</v>
      </c>
      <c r="B29" s="36" t="s">
        <v>49</v>
      </c>
      <c r="C29" s="13">
        <v>68937.5</v>
      </c>
      <c r="D29" s="13">
        <v>6818.5</v>
      </c>
      <c r="E29" s="15">
        <f>D29/C29*100</f>
        <v>9.8908431550317317</v>
      </c>
    </row>
    <row r="30" spans="1:5" ht="37.5" x14ac:dyDescent="0.25">
      <c r="A30" s="30" t="s">
        <v>96</v>
      </c>
      <c r="B30" s="36" t="s">
        <v>97</v>
      </c>
      <c r="C30" s="13">
        <v>20.8</v>
      </c>
      <c r="D30" s="13">
        <v>0</v>
      </c>
      <c r="E30" s="15">
        <f>D30/C30*100</f>
        <v>0</v>
      </c>
    </row>
    <row r="31" spans="1:5" ht="18.75" x14ac:dyDescent="0.25">
      <c r="A31" s="34" t="s">
        <v>50</v>
      </c>
      <c r="B31" s="37" t="s">
        <v>51</v>
      </c>
      <c r="C31" s="9">
        <f>SUM(C32)</f>
        <v>287742.3</v>
      </c>
      <c r="D31" s="9">
        <f t="shared" ref="D31" si="2">SUM(D32)</f>
        <v>71865.2</v>
      </c>
      <c r="E31" s="19">
        <f>D31/C31*100</f>
        <v>24.975542351611146</v>
      </c>
    </row>
    <row r="32" spans="1:5" ht="37.5" x14ac:dyDescent="0.25">
      <c r="A32" s="30" t="s">
        <v>52</v>
      </c>
      <c r="B32" s="38" t="s">
        <v>53</v>
      </c>
      <c r="C32" s="13">
        <v>287742.3</v>
      </c>
      <c r="D32" s="13">
        <v>71865.2</v>
      </c>
      <c r="E32" s="15">
        <f>D32/C32*100</f>
        <v>24.975542351611146</v>
      </c>
    </row>
    <row r="33" spans="1:5" ht="18.75" x14ac:dyDescent="0.25">
      <c r="A33" s="34" t="s">
        <v>54</v>
      </c>
      <c r="B33" s="35" t="s">
        <v>55</v>
      </c>
      <c r="C33" s="9">
        <f>SUM(C34:C38)</f>
        <v>2437240.1999999997</v>
      </c>
      <c r="D33" s="9">
        <f t="shared" ref="D33" si="3">SUM(D34:D38)</f>
        <v>1198887.3</v>
      </c>
      <c r="E33" s="19">
        <f>D33/C33*100</f>
        <v>49.190362935914159</v>
      </c>
    </row>
    <row r="34" spans="1:5" ht="18.75" x14ac:dyDescent="0.25">
      <c r="A34" s="30" t="s">
        <v>56</v>
      </c>
      <c r="B34" s="39" t="s">
        <v>57</v>
      </c>
      <c r="C34" s="13">
        <v>309175.90000000002</v>
      </c>
      <c r="D34" s="13">
        <v>136606.9</v>
      </c>
      <c r="E34" s="15">
        <f>D34/C34*100</f>
        <v>44.184200644358107</v>
      </c>
    </row>
    <row r="35" spans="1:5" ht="18.75" x14ac:dyDescent="0.25">
      <c r="A35" s="30" t="s">
        <v>58</v>
      </c>
      <c r="B35" s="39" t="s">
        <v>59</v>
      </c>
      <c r="C35" s="13">
        <v>1760922</v>
      </c>
      <c r="D35" s="13">
        <v>879713.7</v>
      </c>
      <c r="E35" s="15">
        <f>D35/C35*100</f>
        <v>49.95756200444994</v>
      </c>
    </row>
    <row r="36" spans="1:5" ht="18.75" x14ac:dyDescent="0.25">
      <c r="A36" s="30" t="s">
        <v>104</v>
      </c>
      <c r="B36" s="39" t="s">
        <v>105</v>
      </c>
      <c r="C36" s="13">
        <v>177856.4</v>
      </c>
      <c r="D36" s="13">
        <v>87283.6</v>
      </c>
      <c r="E36" s="15">
        <f>D36/C36*100</f>
        <v>49.075321439093564</v>
      </c>
    </row>
    <row r="37" spans="1:5" ht="18.75" x14ac:dyDescent="0.25">
      <c r="A37" s="30" t="s">
        <v>60</v>
      </c>
      <c r="B37" s="39" t="s">
        <v>61</v>
      </c>
      <c r="C37" s="13">
        <v>8425.7999999999993</v>
      </c>
      <c r="D37" s="13">
        <v>6148.3</v>
      </c>
      <c r="E37" s="15">
        <f>D37/C37*100</f>
        <v>72.969925704384167</v>
      </c>
    </row>
    <row r="38" spans="1:5" ht="18.75" x14ac:dyDescent="0.25">
      <c r="A38" s="30" t="s">
        <v>62</v>
      </c>
      <c r="B38" s="39" t="s">
        <v>63</v>
      </c>
      <c r="C38" s="13">
        <v>180860.1</v>
      </c>
      <c r="D38" s="13">
        <v>89134.8</v>
      </c>
      <c r="E38" s="15">
        <f>D38/C38*100</f>
        <v>49.283838723963989</v>
      </c>
    </row>
    <row r="39" spans="1:5" ht="18.75" x14ac:dyDescent="0.25">
      <c r="A39" s="34" t="s">
        <v>64</v>
      </c>
      <c r="B39" s="35" t="s">
        <v>65</v>
      </c>
      <c r="C39" s="9">
        <f>SUM(C40:C41)</f>
        <v>403187</v>
      </c>
      <c r="D39" s="9">
        <f t="shared" ref="D39" si="4">SUM(D40:D41)</f>
        <v>92739.4</v>
      </c>
      <c r="E39" s="19">
        <f>D39/C39*100</f>
        <v>23.001584872528131</v>
      </c>
    </row>
    <row r="40" spans="1:5" ht="18.75" x14ac:dyDescent="0.25">
      <c r="A40" s="30" t="s">
        <v>66</v>
      </c>
      <c r="B40" s="40" t="s">
        <v>67</v>
      </c>
      <c r="C40" s="13">
        <v>401174.5</v>
      </c>
      <c r="D40" s="13">
        <v>91538.7</v>
      </c>
      <c r="E40" s="15">
        <f>D40/C40*100</f>
        <v>22.817676597091786</v>
      </c>
    </row>
    <row r="41" spans="1:5" ht="37.5" x14ac:dyDescent="0.25">
      <c r="A41" s="30" t="s">
        <v>68</v>
      </c>
      <c r="B41" s="41" t="s">
        <v>69</v>
      </c>
      <c r="C41" s="13">
        <v>2012.5</v>
      </c>
      <c r="D41" s="13">
        <v>1200.7</v>
      </c>
      <c r="E41" s="15">
        <f>D41/C41*100</f>
        <v>59.662111801242233</v>
      </c>
    </row>
    <row r="42" spans="1:5" ht="18.75" x14ac:dyDescent="0.25">
      <c r="A42" s="34" t="s">
        <v>98</v>
      </c>
      <c r="B42" s="42" t="s">
        <v>100</v>
      </c>
      <c r="C42" s="9">
        <f>SUM(C43:C44)</f>
        <v>3618.8</v>
      </c>
      <c r="D42" s="9">
        <f t="shared" ref="D42" si="5">SUM(D43:D44)</f>
        <v>0</v>
      </c>
      <c r="E42" s="19">
        <f>D42/C42*100</f>
        <v>0</v>
      </c>
    </row>
    <row r="43" spans="1:5" ht="18.75" x14ac:dyDescent="0.25">
      <c r="A43" s="30" t="s">
        <v>110</v>
      </c>
      <c r="B43" s="41" t="s">
        <v>111</v>
      </c>
      <c r="C43" s="13">
        <v>0</v>
      </c>
      <c r="D43" s="13">
        <v>0</v>
      </c>
      <c r="E43" s="15">
        <v>0</v>
      </c>
    </row>
    <row r="44" spans="1:5" ht="18.75" x14ac:dyDescent="0.25">
      <c r="A44" s="30" t="s">
        <v>99</v>
      </c>
      <c r="B44" s="41" t="s">
        <v>101</v>
      </c>
      <c r="C44" s="13">
        <v>3618.8</v>
      </c>
      <c r="D44" s="13">
        <v>0</v>
      </c>
      <c r="E44" s="15">
        <f>D44/C44*100</f>
        <v>0</v>
      </c>
    </row>
    <row r="45" spans="1:5" ht="18.75" x14ac:dyDescent="0.25">
      <c r="A45" s="34" t="s">
        <v>70</v>
      </c>
      <c r="B45" s="35" t="s">
        <v>71</v>
      </c>
      <c r="C45" s="9">
        <f>SUM(C46:C49)</f>
        <v>61424.7</v>
      </c>
      <c r="D45" s="9">
        <f t="shared" ref="D45" si="6">SUM(D46:D49)</f>
        <v>18383.599999999999</v>
      </c>
      <c r="E45" s="19">
        <f>D45/C45*100</f>
        <v>29.928676900334882</v>
      </c>
    </row>
    <row r="46" spans="1:5" ht="18.75" x14ac:dyDescent="0.25">
      <c r="A46" s="30" t="s">
        <v>72</v>
      </c>
      <c r="B46" s="43" t="s">
        <v>73</v>
      </c>
      <c r="C46" s="13">
        <v>18000</v>
      </c>
      <c r="D46" s="13">
        <v>8842.7000000000007</v>
      </c>
      <c r="E46" s="15">
        <f>D46/C46*100</f>
        <v>49.126111111111115</v>
      </c>
    </row>
    <row r="47" spans="1:5" ht="18.75" x14ac:dyDescent="0.25">
      <c r="A47" s="30" t="s">
        <v>74</v>
      </c>
      <c r="B47" s="43" t="s">
        <v>75</v>
      </c>
      <c r="C47" s="13">
        <v>30859.4</v>
      </c>
      <c r="D47" s="13">
        <v>3558.8</v>
      </c>
      <c r="E47" s="15">
        <f>D47/C47*100</f>
        <v>11.532304581424137</v>
      </c>
    </row>
    <row r="48" spans="1:5" ht="18.75" x14ac:dyDescent="0.25">
      <c r="A48" s="30" t="s">
        <v>76</v>
      </c>
      <c r="B48" s="43" t="s">
        <v>77</v>
      </c>
      <c r="C48" s="13">
        <v>9261.6</v>
      </c>
      <c r="D48" s="13">
        <v>5174.1000000000004</v>
      </c>
      <c r="E48" s="15">
        <f>D48/C48*100</f>
        <v>55.866157035501431</v>
      </c>
    </row>
    <row r="49" spans="1:5" ht="18.75" x14ac:dyDescent="0.25">
      <c r="A49" s="30">
        <v>1006</v>
      </c>
      <c r="B49" s="43" t="s">
        <v>114</v>
      </c>
      <c r="C49" s="13">
        <v>3303.7</v>
      </c>
      <c r="D49" s="13">
        <v>808</v>
      </c>
      <c r="E49" s="15"/>
    </row>
    <row r="50" spans="1:5" ht="18.75" x14ac:dyDescent="0.25">
      <c r="A50" s="34" t="s">
        <v>78</v>
      </c>
      <c r="B50" s="35" t="s">
        <v>79</v>
      </c>
      <c r="C50" s="9">
        <f>SUM(C51:C53)</f>
        <v>96401.099999999991</v>
      </c>
      <c r="D50" s="9">
        <f t="shared" ref="D50" si="7">SUM(D51:D53)</f>
        <v>41341.300000000003</v>
      </c>
      <c r="E50" s="19">
        <f>D50/C50*100</f>
        <v>42.884676627133928</v>
      </c>
    </row>
    <row r="51" spans="1:5" ht="18.75" x14ac:dyDescent="0.25">
      <c r="A51" s="30" t="s">
        <v>102</v>
      </c>
      <c r="B51" s="44" t="s">
        <v>103</v>
      </c>
      <c r="C51" s="13">
        <v>365.2</v>
      </c>
      <c r="D51" s="13">
        <v>0</v>
      </c>
      <c r="E51" s="15">
        <f>D51/C51*100</f>
        <v>0</v>
      </c>
    </row>
    <row r="52" spans="1:5" ht="18.75" x14ac:dyDescent="0.25">
      <c r="A52" s="30" t="s">
        <v>80</v>
      </c>
      <c r="B52" s="45" t="s">
        <v>81</v>
      </c>
      <c r="C52" s="13">
        <v>2885.5</v>
      </c>
      <c r="D52" s="13">
        <v>2275</v>
      </c>
      <c r="E52" s="15">
        <f>D52/C52*100</f>
        <v>78.842488303586904</v>
      </c>
    </row>
    <row r="53" spans="1:5" ht="18.75" x14ac:dyDescent="0.25">
      <c r="A53" s="30" t="s">
        <v>108</v>
      </c>
      <c r="B53" s="45" t="s">
        <v>109</v>
      </c>
      <c r="C53" s="13">
        <v>93150.399999999994</v>
      </c>
      <c r="D53" s="13">
        <v>39066.300000000003</v>
      </c>
      <c r="E53" s="15">
        <f>D53/C53*100</f>
        <v>41.938950342671646</v>
      </c>
    </row>
    <row r="54" spans="1:5" ht="18.75" x14ac:dyDescent="0.25">
      <c r="A54" s="34" t="s">
        <v>82</v>
      </c>
      <c r="B54" s="35" t="s">
        <v>83</v>
      </c>
      <c r="C54" s="9">
        <f>SUM(C55)</f>
        <v>16598.2</v>
      </c>
      <c r="D54" s="9">
        <f t="shared" ref="D54" si="8">SUM(D55)</f>
        <v>8291.9</v>
      </c>
      <c r="E54" s="19">
        <f>D54/C54*100</f>
        <v>49.956621802364111</v>
      </c>
    </row>
    <row r="55" spans="1:5" ht="18.75" x14ac:dyDescent="0.25">
      <c r="A55" s="30" t="s">
        <v>84</v>
      </c>
      <c r="B55" s="46" t="s">
        <v>85</v>
      </c>
      <c r="C55" s="13">
        <v>16598.2</v>
      </c>
      <c r="D55" s="13">
        <v>8291.9</v>
      </c>
      <c r="E55" s="15">
        <f>D55/C55*100</f>
        <v>49.956621802364111</v>
      </c>
    </row>
    <row r="56" spans="1:5" ht="37.5" x14ac:dyDescent="0.25">
      <c r="A56" s="34" t="s">
        <v>86</v>
      </c>
      <c r="B56" s="35" t="s">
        <v>87</v>
      </c>
      <c r="C56" s="9">
        <f>SUM(C57)</f>
        <v>267.2</v>
      </c>
      <c r="D56" s="9">
        <f t="shared" ref="D56" si="9">SUM(D57)</f>
        <v>8.8000000000000007</v>
      </c>
      <c r="E56" s="19">
        <f>D56/C56*100</f>
        <v>3.293413173652695</v>
      </c>
    </row>
    <row r="57" spans="1:5" ht="18.75" x14ac:dyDescent="0.25">
      <c r="A57" s="30" t="s">
        <v>88</v>
      </c>
      <c r="B57" s="47" t="s">
        <v>89</v>
      </c>
      <c r="C57" s="13">
        <v>267.2</v>
      </c>
      <c r="D57" s="13">
        <v>8.8000000000000007</v>
      </c>
      <c r="E57" s="15">
        <f>D57/C57*100</f>
        <v>3.293413173652695</v>
      </c>
    </row>
    <row r="58" spans="1:5" ht="56.25" x14ac:dyDescent="0.25">
      <c r="A58" s="34" t="s">
        <v>90</v>
      </c>
      <c r="B58" s="35" t="s">
        <v>91</v>
      </c>
      <c r="C58" s="9">
        <f>SUM(C59:C60)</f>
        <v>361818.9</v>
      </c>
      <c r="D58" s="9">
        <f>SUM(D59:D60)</f>
        <v>180909.4</v>
      </c>
      <c r="E58" s="19">
        <f>D58/C58*100</f>
        <v>49.999986180931948</v>
      </c>
    </row>
    <row r="59" spans="1:5" ht="56.25" x14ac:dyDescent="0.25">
      <c r="A59" s="30" t="s">
        <v>92</v>
      </c>
      <c r="B59" s="48" t="s">
        <v>93</v>
      </c>
      <c r="C59" s="13">
        <v>361818.9</v>
      </c>
      <c r="D59" s="13">
        <v>180909.4</v>
      </c>
      <c r="E59" s="15">
        <f>D59/C59*100</f>
        <v>49.999986180931948</v>
      </c>
    </row>
    <row r="60" spans="1:5" ht="56.25" x14ac:dyDescent="0.25">
      <c r="A60" s="30" t="s">
        <v>112</v>
      </c>
      <c r="B60" s="48" t="s">
        <v>113</v>
      </c>
      <c r="C60" s="13">
        <v>0</v>
      </c>
      <c r="D60" s="13">
        <v>0</v>
      </c>
      <c r="E60" s="15">
        <v>0</v>
      </c>
    </row>
    <row r="61" spans="1:5" ht="18.75" x14ac:dyDescent="0.25">
      <c r="A61" s="34"/>
      <c r="B61" s="35" t="s">
        <v>94</v>
      </c>
      <c r="C61" s="9">
        <f>C5+C13+C15+C19+C26+C31+C33+C39+C42+C45+C50+C54+C56+C58</f>
        <v>5940611</v>
      </c>
      <c r="D61" s="9">
        <f>D5+D13+D15+D19+D26+D31+D33+D39+D42+D45+D50+D54+D56+D58</f>
        <v>2496322.8999999994</v>
      </c>
      <c r="E61" s="19">
        <f>D61/C61*100</f>
        <v>42.021315652548182</v>
      </c>
    </row>
    <row r="62" spans="1:5" ht="18.75" x14ac:dyDescent="0.25">
      <c r="A62" s="49"/>
      <c r="B62" s="50"/>
      <c r="C62" s="13"/>
      <c r="D62" s="51"/>
      <c r="E62" s="50"/>
    </row>
  </sheetData>
  <mergeCells count="1">
    <mergeCell ref="A1:E2"/>
  </mergeCells>
  <pageMargins left="0.28999999999999998" right="0.15748031496062992" top="0.21" bottom="0.27559055118110237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Гусакова Я.В.</cp:lastModifiedBy>
  <cp:lastPrinted>2023-11-14T09:35:49Z</cp:lastPrinted>
  <dcterms:created xsi:type="dcterms:W3CDTF">2016-02-05T04:07:28Z</dcterms:created>
  <dcterms:modified xsi:type="dcterms:W3CDTF">2024-08-01T10:36:21Z</dcterms:modified>
</cp:coreProperties>
</file>