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45" yWindow="-270" windowWidth="7815" windowHeight="11205"/>
  </bookViews>
  <sheets>
    <sheet name="23.01." sheetId="4" r:id="rId1"/>
  </sheets>
  <definedNames>
    <definedName name="_xlnm.Print_Titles" localSheetId="0">'23.01.'!$A:$A</definedName>
  </definedNames>
  <calcPr calcId="145621" fullCalcOnLoad="1" fullPrecision="0"/>
</workbook>
</file>

<file path=xl/calcChain.xml><?xml version="1.0" encoding="utf-8"?>
<calcChain xmlns="http://schemas.openxmlformats.org/spreadsheetml/2006/main">
  <c r="L22" i="4" l="1"/>
  <c r="M22" i="4" s="1"/>
  <c r="K22" i="4"/>
  <c r="G22" i="4"/>
  <c r="F22" i="4"/>
  <c r="D22" i="4"/>
  <c r="C22" i="4"/>
  <c r="I22" i="4" s="1"/>
  <c r="M21" i="4"/>
  <c r="J21" i="4"/>
  <c r="I21" i="4"/>
  <c r="E21" i="4"/>
  <c r="O21" i="4" s="1"/>
  <c r="B21" i="4"/>
  <c r="N21" i="4"/>
  <c r="M20" i="4"/>
  <c r="J20" i="4"/>
  <c r="I20" i="4"/>
  <c r="E20" i="4"/>
  <c r="O20" i="4"/>
  <c r="B20" i="4"/>
  <c r="N20" i="4"/>
  <c r="M19" i="4"/>
  <c r="J19" i="4"/>
  <c r="I19" i="4"/>
  <c r="E19" i="4"/>
  <c r="H19" i="4" s="1"/>
  <c r="O19" i="4"/>
  <c r="B19" i="4"/>
  <c r="N19" i="4" s="1"/>
  <c r="M18" i="4"/>
  <c r="J18" i="4"/>
  <c r="I18" i="4"/>
  <c r="E18" i="4"/>
  <c r="H18" i="4" s="1"/>
  <c r="O18" i="4"/>
  <c r="B18" i="4"/>
  <c r="N18" i="4"/>
  <c r="M17" i="4"/>
  <c r="J17" i="4"/>
  <c r="I17" i="4"/>
  <c r="E17" i="4"/>
  <c r="H17" i="4" s="1"/>
  <c r="B17" i="4"/>
  <c r="N17" i="4" s="1"/>
  <c r="M16" i="4"/>
  <c r="J16" i="4"/>
  <c r="I16" i="4"/>
  <c r="E16" i="4"/>
  <c r="O16" i="4"/>
  <c r="B16" i="4"/>
  <c r="N16" i="4"/>
  <c r="M15" i="4"/>
  <c r="J15" i="4"/>
  <c r="I15" i="4"/>
  <c r="E15" i="4"/>
  <c r="O15" i="4" s="1"/>
  <c r="B15" i="4"/>
  <c r="N15" i="4"/>
  <c r="M14" i="4"/>
  <c r="J14" i="4"/>
  <c r="I14" i="4"/>
  <c r="E14" i="4"/>
  <c r="O14" i="4" s="1"/>
  <c r="B14" i="4"/>
  <c r="H14" i="4" s="1"/>
  <c r="N14" i="4"/>
  <c r="M13" i="4"/>
  <c r="J13" i="4"/>
  <c r="I13" i="4"/>
  <c r="E13" i="4"/>
  <c r="O13" i="4"/>
  <c r="B13" i="4"/>
  <c r="H13" i="4" s="1"/>
  <c r="N13" i="4"/>
  <c r="M12" i="4"/>
  <c r="J12" i="4"/>
  <c r="I12" i="4"/>
  <c r="E12" i="4"/>
  <c r="O12" i="4"/>
  <c r="B12" i="4"/>
  <c r="N12" i="4" s="1"/>
  <c r="M11" i="4"/>
  <c r="J11" i="4"/>
  <c r="I11" i="4"/>
  <c r="E11" i="4"/>
  <c r="H11" i="4" s="1"/>
  <c r="B11" i="4"/>
  <c r="B22" i="4" s="1"/>
  <c r="N22" i="4" s="1"/>
  <c r="M10" i="4"/>
  <c r="J10" i="4"/>
  <c r="I10" i="4"/>
  <c r="E10" i="4"/>
  <c r="E22" i="4" s="1"/>
  <c r="O10" i="4"/>
  <c r="B10" i="4"/>
  <c r="N10" i="4" s="1"/>
  <c r="H21" i="4"/>
  <c r="H20" i="4"/>
  <c r="J22" i="4"/>
  <c r="H16" i="4"/>
  <c r="H15" i="4"/>
  <c r="O11" i="4"/>
  <c r="H10" i="4"/>
  <c r="H22" i="4" l="1"/>
  <c r="O22" i="4"/>
  <c r="H12" i="4"/>
  <c r="N11" i="4"/>
  <c r="O17" i="4"/>
</calcChain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<sst xmlns="http://schemas.openxmlformats.org/spreadsheetml/2006/main" count="41" uniqueCount="29">
  <si>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</si>
  <si>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</si>
  <si>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</si>
  <si>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</si>
  <si>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</si>
  <si>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</si>
  <si>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</si>
  <si>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</si>
  <si>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</si>
  <si>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</si>
  <si>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</si>
  <si>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</si>
  <si>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</si>
  <si>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</si>
  <si>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</si>
  <si>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>Ханты-Мансийского района за 2019 года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</si>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</sst>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-* #,##0.00_р_._-;\-* #,##0.00_р_._-;_-* &quot;-&quot;??_р_._-;_-@_-"/>
    <numFmt numFmtId="183" formatCode="#,##0.0"/>
    <numFmt numFmtId="184" formatCode="_-* #,##0.0_р_._-;\-* #,##0.0_р_._-;_-* &quot;-&quot;?_р_._-;_-@_-"/>
    <numFmt numFmtId="187" formatCode="0000"/>
    <numFmt numFmtId="191" formatCode="[$-10419]###\ ###\ ###\ ###\ ##0.00"/>
    <numFmt numFmtId="198" formatCode="#,##0.0_ ;[Red]\-#,##0.0\ 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2">
    <xf numFmtId="0" fontId="0" fillId="0" borderId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1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2" fillId="0" borderId="0"/>
    <xf numFmtId="0" fontId="32" fillId="0" borderId="0"/>
    <xf numFmtId="0" fontId="30" fillId="0" borderId="0"/>
    <xf numFmtId="0" fontId="31" fillId="0" borderId="0"/>
    <xf numFmtId="0" fontId="3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2" fillId="0" borderId="0"/>
    <xf numFmtId="0" fontId="1" fillId="0" borderId="0">
      <alignment vertical="center" wrapText="1"/>
    </xf>
    <xf numFmtId="0" fontId="12" fillId="0" borderId="0">
      <alignment vertical="top" wrapText="1"/>
    </xf>
    <xf numFmtId="0" fontId="12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1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/>
    <xf numFmtId="0" fontId="3" fillId="0" borderId="0" xfId="0" applyFont="1" applyFill="1"/>
    <xf numFmtId="184" fontId="3" fillId="0" borderId="0" xfId="0" applyNumberFormat="1" applyFont="1" applyFill="1"/>
    <xf numFmtId="183" fontId="3" fillId="0" borderId="0" xfId="0" applyNumberFormat="1" applyFont="1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83" fontId="5" fillId="0" borderId="0" xfId="0" applyNumberFormat="1" applyFont="1" applyFill="1" applyBorder="1" applyAlignment="1"/>
    <xf numFmtId="183" fontId="5" fillId="0" borderId="0" xfId="239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wrapText="1"/>
    </xf>
    <xf numFmtId="0" fontId="34" fillId="0" borderId="0" xfId="0" applyFont="1" applyFill="1"/>
    <xf numFmtId="0" fontId="3" fillId="0" borderId="0" xfId="199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183" fontId="5" fillId="0" borderId="0" xfId="0" applyNumberFormat="1" applyFont="1" applyFill="1"/>
    <xf numFmtId="0" fontId="35" fillId="0" borderId="0" xfId="0" applyFont="1" applyFill="1"/>
    <xf numFmtId="184" fontId="5" fillId="0" borderId="0" xfId="0" applyNumberFormat="1" applyFont="1" applyFill="1"/>
    <xf numFmtId="191" fontId="28" fillId="0" borderId="0" xfId="171" applyNumberFormat="1" applyFont="1" applyFill="1" applyBorder="1"/>
    <xf numFmtId="4" fontId="5" fillId="0" borderId="0" xfId="0" applyNumberFormat="1" applyFont="1" applyFill="1"/>
    <xf numFmtId="4" fontId="3" fillId="0" borderId="0" xfId="0" applyNumberFormat="1" applyFont="1" applyFill="1" applyAlignment="1">
      <alignment vertical="center"/>
    </xf>
    <xf numFmtId="187" fontId="3" fillId="0" borderId="0" xfId="198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 vertical="center" wrapText="1"/>
    </xf>
    <xf numFmtId="183" fontId="4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3" fontId="5" fillId="0" borderId="10" xfId="242" applyNumberFormat="1" applyFont="1" applyFill="1" applyBorder="1" applyAlignment="1">
      <alignment horizontal="center" vertical="center" wrapText="1"/>
    </xf>
    <xf numFmtId="183" fontId="5" fillId="0" borderId="10" xfId="194" applyNumberFormat="1" applyFont="1" applyFill="1" applyBorder="1" applyAlignment="1">
      <alignment horizontal="center" vertical="center"/>
    </xf>
    <xf numFmtId="183" fontId="5" fillId="0" borderId="10" xfId="195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83" fontId="5" fillId="0" borderId="14" xfId="194" applyNumberFormat="1" applyFont="1" applyFill="1" applyBorder="1" applyAlignment="1">
      <alignment horizontal="center" vertical="center"/>
    </xf>
    <xf numFmtId="183" fontId="5" fillId="0" borderId="14" xfId="195" applyNumberFormat="1" applyFont="1" applyFill="1" applyBorder="1" applyAlignment="1">
      <alignment horizontal="center" vertical="center"/>
    </xf>
    <xf numFmtId="183" fontId="5" fillId="0" borderId="14" xfId="242" applyNumberFormat="1" applyFont="1" applyFill="1" applyBorder="1" applyAlignment="1">
      <alignment horizontal="center" vertical="center" wrapText="1"/>
    </xf>
    <xf numFmtId="183" fontId="5" fillId="0" borderId="14" xfId="0" applyNumberFormat="1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>
      <alignment horizontal="center" vertical="center"/>
    </xf>
    <xf numFmtId="198" fontId="5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98" fontId="5" fillId="0" borderId="14" xfId="0" applyNumberFormat="1" applyFont="1" applyFill="1" applyBorder="1" applyAlignment="1">
      <alignment horizontal="center" vertical="center"/>
    </xf>
    <xf numFmtId="198" fontId="5" fillId="0" borderId="17" xfId="0" applyNumberFormat="1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198" fontId="5" fillId="0" borderId="11" xfId="0" applyNumberFormat="1" applyFont="1" applyFill="1" applyBorder="1" applyAlignment="1">
      <alignment horizontal="center" vertical="center"/>
    </xf>
    <xf numFmtId="198" fontId="5" fillId="0" borderId="1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52">
    <cellStyle name="20% - Акцент1 2" xfId="1"/>
    <cellStyle name="20% - Акцент1 2 2" xfId="2"/>
    <cellStyle name="20% - Акцент1 2 3" xfId="3"/>
    <cellStyle name="20% - Акцент1 2 4" xfId="4"/>
    <cellStyle name="20% - Акцент1 2 5" xfId="5"/>
    <cellStyle name="20% - Акцент1 3" xfId="6"/>
    <cellStyle name="20% - Акцент1 3 2" xfId="7"/>
    <cellStyle name="20% - Акцент1 3 3" xfId="8"/>
    <cellStyle name="20% - Акцент1 3 4" xfId="9"/>
    <cellStyle name="20% - Акцент1 3 5" xfId="10"/>
    <cellStyle name="20% - Акцент2 2" xfId="11"/>
    <cellStyle name="20% - Акцент2 2 2" xfId="12"/>
    <cellStyle name="20% - Акцент2 2 3" xfId="13"/>
    <cellStyle name="20% - Акцент2 2 4" xfId="14"/>
    <cellStyle name="20% - Акцент2 2 5" xfId="15"/>
    <cellStyle name="20% - Акцент2 3" xfId="16"/>
    <cellStyle name="20% - Акцент2 3 2" xfId="17"/>
    <cellStyle name="20% - Акцент2 3 3" xfId="18"/>
    <cellStyle name="20% - Акцент2 3 4" xfId="19"/>
    <cellStyle name="20% - Акцент2 3 5" xfId="20"/>
    <cellStyle name="20% - Акцент3 2" xfId="21"/>
    <cellStyle name="20% - Акцент3 2 2" xfId="22"/>
    <cellStyle name="20% - Акцент3 2 3" xfId="23"/>
    <cellStyle name="20% - Акцент3 2 4" xfId="24"/>
    <cellStyle name="20% - Акцент3 2 5" xfId="25"/>
    <cellStyle name="20% - Акцент3 3" xfId="26"/>
    <cellStyle name="20% - Акцент3 3 2" xfId="27"/>
    <cellStyle name="20% - Акцент3 3 3" xfId="28"/>
    <cellStyle name="20% - Акцент3 3 4" xfId="29"/>
    <cellStyle name="20% - Акцент3 3 5" xfId="30"/>
    <cellStyle name="20% - Акцент4 2" xfId="31"/>
    <cellStyle name="20% - Акцент4 2 2" xfId="32"/>
    <cellStyle name="20% - Акцент4 2 3" xfId="33"/>
    <cellStyle name="20% - Акцент4 2 4" xfId="34"/>
    <cellStyle name="20% - Акцент4 2 5" xfId="35"/>
    <cellStyle name="20% - Акцент4 3" xfId="36"/>
    <cellStyle name="20% - Акцент4 3 2" xfId="37"/>
    <cellStyle name="20% - Акцент4 3 3" xfId="38"/>
    <cellStyle name="20% - Акцент4 3 4" xfId="39"/>
    <cellStyle name="20% - Акцент4 3 5" xfId="40"/>
    <cellStyle name="20% - Акцент5 2" xfId="41"/>
    <cellStyle name="20% - Акцент5 2 2" xfId="42"/>
    <cellStyle name="20% - Акцент5 2 3" xfId="43"/>
    <cellStyle name="20% - Акцент5 2 4" xfId="44"/>
    <cellStyle name="20% - Акцент5 2 5" xfId="45"/>
    <cellStyle name="20% - Акцент5 3" xfId="46"/>
    <cellStyle name="20% - Акцент5 3 2" xfId="47"/>
    <cellStyle name="20% - Акцент5 3 3" xfId="48"/>
    <cellStyle name="20% - Акцент5 3 4" xfId="49"/>
    <cellStyle name="20% - Акцент5 3 5" xfId="50"/>
    <cellStyle name="20% - Акцент6 2" xfId="51"/>
    <cellStyle name="20% - Акцент6 2 2" xfId="52"/>
    <cellStyle name="20% - Акцент6 2 3" xfId="53"/>
    <cellStyle name="20% - Акцент6 2 4" xfId="54"/>
    <cellStyle name="20% - Акцент6 2 5" xfId="55"/>
    <cellStyle name="20% - Акцент6 3" xfId="56"/>
    <cellStyle name="20% - Акцент6 3 2" xfId="57"/>
    <cellStyle name="20% - Акцент6 3 3" xfId="58"/>
    <cellStyle name="20% - Акцент6 3 4" xfId="59"/>
    <cellStyle name="20% - Акцент6 3 5" xfId="60"/>
    <cellStyle name="40% - Акцент1 2" xfId="61"/>
    <cellStyle name="40% - Акцент1 2 2" xfId="62"/>
    <cellStyle name="40% - Акцент1 2 3" xfId="63"/>
    <cellStyle name="40% - Акцент1 2 4" xfId="64"/>
    <cellStyle name="40% - Акцент1 2 5" xfId="65"/>
    <cellStyle name="40% - Акцент1 3" xfId="66"/>
    <cellStyle name="40% - Акцент1 3 2" xfId="67"/>
    <cellStyle name="40% - Акцент1 3 3" xfId="68"/>
    <cellStyle name="40% - Акцент1 3 4" xfId="69"/>
    <cellStyle name="40% - Акцент1 3 5" xfId="70"/>
    <cellStyle name="40% - Акцент2 2" xfId="71"/>
    <cellStyle name="40% - Акцент2 2 2" xfId="72"/>
    <cellStyle name="40% - Акцент2 2 3" xfId="73"/>
    <cellStyle name="40% - Акцент2 2 4" xfId="74"/>
    <cellStyle name="40% - Акцент2 2 5" xfId="75"/>
    <cellStyle name="40% - Акцент2 3" xfId="76"/>
    <cellStyle name="40% - Акцент2 3 2" xfId="77"/>
    <cellStyle name="40% - Акцент2 3 3" xfId="78"/>
    <cellStyle name="40% - Акцент2 3 4" xfId="79"/>
    <cellStyle name="40% - Акцент2 3 5" xfId="80"/>
    <cellStyle name="40% - Акцент3 2" xfId="81"/>
    <cellStyle name="40% - Акцент3 2 2" xfId="82"/>
    <cellStyle name="40% - Акцент3 2 3" xfId="83"/>
    <cellStyle name="40% - Акцент3 2 4" xfId="84"/>
    <cellStyle name="40% - Акцент3 2 5" xfId="85"/>
    <cellStyle name="40% - Акцент3 3" xfId="86"/>
    <cellStyle name="40% - Акцент3 3 2" xfId="87"/>
    <cellStyle name="40% - Акцент3 3 3" xfId="88"/>
    <cellStyle name="40% - Акцент3 3 4" xfId="89"/>
    <cellStyle name="40% - Акцент3 3 5" xfId="90"/>
    <cellStyle name="40% - Акцент4 2" xfId="91"/>
    <cellStyle name="40% - Акцент4 2 2" xfId="92"/>
    <cellStyle name="40% - Акцент4 2 3" xfId="93"/>
    <cellStyle name="40% - Акцент4 2 4" xfId="94"/>
    <cellStyle name="40% - Акцент4 2 5" xfId="95"/>
    <cellStyle name="40% - Акцент4 3" xfId="96"/>
    <cellStyle name="40% - Акцент4 3 2" xfId="97"/>
    <cellStyle name="40% - Акцент4 3 3" xfId="98"/>
    <cellStyle name="40% - Акцент4 3 4" xfId="99"/>
    <cellStyle name="40% - Акцент4 3 5" xfId="100"/>
    <cellStyle name="40% - Акцент5 2" xfId="101"/>
    <cellStyle name="40% - Акцент5 2 2" xfId="102"/>
    <cellStyle name="40% - Акцент5 2 3" xfId="103"/>
    <cellStyle name="40% - Акцент5 2 4" xfId="104"/>
    <cellStyle name="40% - Акцент5 2 5" xfId="105"/>
    <cellStyle name="40% - Акцент5 3" xfId="106"/>
    <cellStyle name="40% - Акцент5 3 2" xfId="107"/>
    <cellStyle name="40% - Акцент5 3 3" xfId="108"/>
    <cellStyle name="40% - Акцент5 3 4" xfId="109"/>
    <cellStyle name="40% - Акцент5 3 5" xfId="110"/>
    <cellStyle name="40% - Акцент6 2" xfId="111"/>
    <cellStyle name="40% - Акцент6 2 2" xfId="112"/>
    <cellStyle name="40% - Акцент6 2 3" xfId="113"/>
    <cellStyle name="40% - Акцент6 2 4" xfId="114"/>
    <cellStyle name="40% - Акцент6 2 5" xfId="115"/>
    <cellStyle name="40% - Акцент6 3" xfId="116"/>
    <cellStyle name="40% - Акцент6 3 2" xfId="117"/>
    <cellStyle name="40% - Акцент6 3 3" xfId="118"/>
    <cellStyle name="40% - Акцент6 3 4" xfId="119"/>
    <cellStyle name="40% - Акцент6 3 5" xfId="120"/>
    <cellStyle name="60% - Акцент1 2" xfId="121"/>
    <cellStyle name="60% - Акцент1 3" xfId="122"/>
    <cellStyle name="60% - Акцент2 2" xfId="123"/>
    <cellStyle name="60% - Акцент2 3" xfId="124"/>
    <cellStyle name="60% - Акцент3 2" xfId="125"/>
    <cellStyle name="60% - Акцент3 3" xfId="126"/>
    <cellStyle name="60% - Акцент4 2" xfId="127"/>
    <cellStyle name="60% - Акцент4 3" xfId="128"/>
    <cellStyle name="60% - Акцент5 2" xfId="129"/>
    <cellStyle name="60% - Акцент5 3" xfId="130"/>
    <cellStyle name="60% - Акцент6 2" xfId="131"/>
    <cellStyle name="60% - Акцент6 3" xfId="132"/>
    <cellStyle name="Normal" xfId="133"/>
    <cellStyle name="Акцент1 2" xfId="134"/>
    <cellStyle name="Акцент1 3" xfId="135"/>
    <cellStyle name="Акцент2 2" xfId="136"/>
    <cellStyle name="Акцент2 3" xfId="137"/>
    <cellStyle name="Акцент3 2" xfId="138"/>
    <cellStyle name="Акцент3 3" xfId="139"/>
    <cellStyle name="Акцент4 2" xfId="140"/>
    <cellStyle name="Акцент4 3" xfId="141"/>
    <cellStyle name="Акцент5 2" xfId="142"/>
    <cellStyle name="Акцент5 3" xfId="143"/>
    <cellStyle name="Акцент6 2" xfId="144"/>
    <cellStyle name="Акцент6 3" xfId="145"/>
    <cellStyle name="Ввод  2" xfId="146"/>
    <cellStyle name="Ввод  3" xfId="147"/>
    <cellStyle name="Вывод 2" xfId="148"/>
    <cellStyle name="Вывод 3" xfId="149"/>
    <cellStyle name="Вычисление 2" xfId="150"/>
    <cellStyle name="Вычисление 3" xfId="151"/>
    <cellStyle name="Заголовок 1 2" xfId="152"/>
    <cellStyle name="Заголовок 1 3" xfId="153"/>
    <cellStyle name="Заголовок 2 2" xfId="154"/>
    <cellStyle name="Заголовок 2 3" xfId="155"/>
    <cellStyle name="Заголовок 3 2" xfId="156"/>
    <cellStyle name="Заголовок 3 3" xfId="157"/>
    <cellStyle name="Заголовок 4 2" xfId="158"/>
    <cellStyle name="Заголовок 4 3" xfId="159"/>
    <cellStyle name="Итог 2" xfId="160"/>
    <cellStyle name="Итог 3" xfId="161"/>
    <cellStyle name="Контрольная ячейка 2" xfId="162"/>
    <cellStyle name="Контрольная ячейка 3" xfId="163"/>
    <cellStyle name="Название 2" xfId="164"/>
    <cellStyle name="Название 3" xfId="165"/>
    <cellStyle name="Нейтральный 2" xfId="166"/>
    <cellStyle name="Нейтральный 3" xfId="167"/>
    <cellStyle name="Обычный" xfId="0" builtinId="0"/>
    <cellStyle name="Обычный 10 2" xfId="168"/>
    <cellStyle name="Обычный 10 3" xfId="169"/>
    <cellStyle name="Обычный 102" xfId="170"/>
    <cellStyle name="Обычный 105" xfId="171"/>
    <cellStyle name="Обычный 106" xfId="172"/>
    <cellStyle name="Обычный 108" xfId="173"/>
    <cellStyle name="Обычный 11 2" xfId="174"/>
    <cellStyle name="Обычный 12" xfId="175"/>
    <cellStyle name="Обычный 12 2" xfId="176"/>
    <cellStyle name="Обычный 12 3" xfId="177"/>
    <cellStyle name="Обычный 12 4" xfId="178"/>
    <cellStyle name="Обычный 12 5" xfId="179"/>
    <cellStyle name="Обычный 12 6" xfId="180"/>
    <cellStyle name="Обычный 13" xfId="181"/>
    <cellStyle name="Обычный 13 2" xfId="182"/>
    <cellStyle name="Обычный 13 3" xfId="183"/>
    <cellStyle name="Обычный 13 4" xfId="184"/>
    <cellStyle name="Обычный 13 5" xfId="185"/>
    <cellStyle name="Обычный 13 6" xfId="186"/>
    <cellStyle name="Обычный 14 2" xfId="187"/>
    <cellStyle name="Обычный 14 3" xfId="188"/>
    <cellStyle name="Обычный 14 4" xfId="189"/>
    <cellStyle name="Обычный 16" xfId="190"/>
    <cellStyle name="Обычный 18 2" xfId="191"/>
    <cellStyle name="Обычный 18 3" xfId="192"/>
    <cellStyle name="Обычный 18 4" xfId="193"/>
    <cellStyle name="Обычный 184" xfId="194"/>
    <cellStyle name="Обычный 185" xfId="195"/>
    <cellStyle name="Обычный 2 2" xfId="196"/>
    <cellStyle name="Обычный 2 2 2" xfId="197"/>
    <cellStyle name="Обычный 2 2 2 2 2" xfId="198"/>
    <cellStyle name="Обычный 2 3" xfId="199"/>
    <cellStyle name="Обычный 2 3 2" xfId="200"/>
    <cellStyle name="Обычный 2 3 3" xfId="201"/>
    <cellStyle name="Обычный 2 4" xfId="202"/>
    <cellStyle name="Обычный 2 5" xfId="203"/>
    <cellStyle name="Обычный 2 6" xfId="204"/>
    <cellStyle name="Обычный 20 2" xfId="205"/>
    <cellStyle name="Обычный 21 2" xfId="206"/>
    <cellStyle name="Обычный 3 2" xfId="207"/>
    <cellStyle name="Обычный 5" xfId="208"/>
    <cellStyle name="Обычный 5 2" xfId="209"/>
    <cellStyle name="Обычный 5 3" xfId="210"/>
    <cellStyle name="Обычный 5 4" xfId="211"/>
    <cellStyle name="Обычный 5 5" xfId="212"/>
    <cellStyle name="Обычный 5 6" xfId="213"/>
    <cellStyle name="Обычный 6" xfId="214"/>
    <cellStyle name="Обычный 6 2" xfId="215"/>
    <cellStyle name="Обычный 6 3" xfId="216"/>
    <cellStyle name="Обычный 6 4" xfId="217"/>
    <cellStyle name="Обычный 6 5" xfId="218"/>
    <cellStyle name="Обычный 9 2" xfId="219"/>
    <cellStyle name="Плохой 2" xfId="220"/>
    <cellStyle name="Плохой 3" xfId="221"/>
    <cellStyle name="Пояснение 2" xfId="222"/>
    <cellStyle name="Пояснение 3" xfId="223"/>
    <cellStyle name="Примечание 2" xfId="224"/>
    <cellStyle name="Примечание 2 2" xfId="225"/>
    <cellStyle name="Примечание 2 3" xfId="226"/>
    <cellStyle name="Примечание 2 4" xfId="227"/>
    <cellStyle name="Примечание 2 5" xfId="228"/>
    <cellStyle name="Примечание 3" xfId="229"/>
    <cellStyle name="Примечание 3 2" xfId="230"/>
    <cellStyle name="Примечание 3 3" xfId="231"/>
    <cellStyle name="Примечание 3 4" xfId="232"/>
    <cellStyle name="Примечание 3 5" xfId="233"/>
    <cellStyle name="Связанная ячейка 2" xfId="234"/>
    <cellStyle name="Связанная ячейка 3" xfId="235"/>
    <cellStyle name="Текст предупреждения 2" xfId="236"/>
    <cellStyle name="Текст предупреждения 3" xfId="237"/>
    <cellStyle name="Финансовый 10" xfId="238"/>
    <cellStyle name="Финансовый 2" xfId="239"/>
    <cellStyle name="Финансовый 2 2" xfId="240"/>
    <cellStyle name="Финансовый 2 2 2" xfId="241"/>
    <cellStyle name="Финансовый 2 2 3" xfId="242"/>
    <cellStyle name="Финансовый 2 2 3 2" xfId="243"/>
    <cellStyle name="Финансовый 2_Прил.." xfId="244"/>
    <cellStyle name="Финансовый 5" xfId="245"/>
    <cellStyle name="Финансовый 6" xfId="246"/>
    <cellStyle name="Финансовый 7" xfId="247"/>
    <cellStyle name="Финансовый 8" xfId="248"/>
    <cellStyle name="Финансовый 9" xfId="249"/>
    <cellStyle name="Хороший 2" xfId="250"/>
    <cellStyle name="Хороший 3" xfId="2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="90" zoomScaleNormal="9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A3" sqref="A3:O3"/>
    </sheetView>
  </sheetViews>
  <sheetFormatPr defaultRowHeight="12.75" x14ac:dyDescent="0.2"/>
  <cols>
    <col min="1" max="1" width="24.85546875" style="1" customWidth="1"/>
    <col min="2" max="2" width="15.5703125" style="1" customWidth="1"/>
    <col min="3" max="3" width="12.85546875" style="1" customWidth="1"/>
    <col min="4" max="4" width="14.7109375" style="1" customWidth="1"/>
    <col min="5" max="5" width="13.7109375" style="1" customWidth="1"/>
    <col min="6" max="6" width="13.42578125" style="1" customWidth="1"/>
    <col min="7" max="7" width="14.7109375" style="1" customWidth="1"/>
    <col min="8" max="8" width="11" style="1" customWidth="1"/>
    <col min="9" max="9" width="11.5703125" style="1" customWidth="1"/>
    <col min="10" max="10" width="14.140625" style="1" customWidth="1"/>
    <col min="11" max="11" width="14" style="12" customWidth="1"/>
    <col min="12" max="12" width="14.7109375" style="1" customWidth="1"/>
    <col min="13" max="13" width="16.85546875" style="1" customWidth="1"/>
    <col min="14" max="14" width="14.5703125" style="1" customWidth="1"/>
    <col min="15" max="15" width="14" style="1" customWidth="1"/>
    <col min="16" max="17" width="9.140625" style="1"/>
    <col min="18" max="18" width="11.7109375" style="1" bestFit="1" customWidth="1"/>
    <col min="19" max="16384" width="9.140625" style="1"/>
  </cols>
  <sheetData>
    <row r="1" spans="1:19" x14ac:dyDescent="0.2">
      <c r="M1" s="51" t="s">
        <v>28</v>
      </c>
      <c r="N1" s="51"/>
      <c r="O1" s="51"/>
    </row>
    <row r="2" spans="1:19" x14ac:dyDescent="0.2">
      <c r="K2" s="1"/>
      <c r="L2" s="12"/>
      <c r="O2" s="14"/>
    </row>
    <row r="3" spans="1:19" ht="18" customHeight="1" x14ac:dyDescent="0.2">
      <c r="A3" s="56" t="s">
        <v>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9" ht="18" customHeight="1" x14ac:dyDescent="0.2">
      <c r="A4" s="56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9" ht="13.5" thickBot="1" x14ac:dyDescent="0.25">
      <c r="K5" s="1"/>
      <c r="L5" s="12"/>
      <c r="O5" s="13" t="s">
        <v>11</v>
      </c>
    </row>
    <row r="6" spans="1:19" ht="18.75" customHeight="1" x14ac:dyDescent="0.2">
      <c r="A6" s="59" t="s">
        <v>0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57" t="s">
        <v>1</v>
      </c>
      <c r="L6" s="57"/>
      <c r="M6" s="57"/>
      <c r="N6" s="53" t="s">
        <v>10</v>
      </c>
      <c r="O6" s="54"/>
    </row>
    <row r="7" spans="1:19" ht="30.75" customHeight="1" x14ac:dyDescent="0.2">
      <c r="A7" s="60"/>
      <c r="B7" s="50" t="s">
        <v>12</v>
      </c>
      <c r="C7" s="50"/>
      <c r="D7" s="50"/>
      <c r="E7" s="50" t="s">
        <v>3</v>
      </c>
      <c r="F7" s="50"/>
      <c r="G7" s="50"/>
      <c r="H7" s="50" t="s">
        <v>13</v>
      </c>
      <c r="I7" s="50"/>
      <c r="J7" s="50"/>
      <c r="K7" s="55" t="s">
        <v>12</v>
      </c>
      <c r="L7" s="50" t="s">
        <v>3</v>
      </c>
      <c r="M7" s="50" t="s">
        <v>13</v>
      </c>
      <c r="N7" s="55" t="s">
        <v>12</v>
      </c>
      <c r="O7" s="52" t="s">
        <v>3</v>
      </c>
    </row>
    <row r="8" spans="1:19" ht="21" customHeight="1" x14ac:dyDescent="0.2">
      <c r="A8" s="60"/>
      <c r="B8" s="49" t="s">
        <v>6</v>
      </c>
      <c r="C8" s="49" t="s">
        <v>8</v>
      </c>
      <c r="D8" s="49"/>
      <c r="E8" s="49" t="s">
        <v>6</v>
      </c>
      <c r="F8" s="49" t="s">
        <v>8</v>
      </c>
      <c r="G8" s="49"/>
      <c r="H8" s="49" t="s">
        <v>6</v>
      </c>
      <c r="I8" s="49" t="s">
        <v>8</v>
      </c>
      <c r="J8" s="49"/>
      <c r="K8" s="55"/>
      <c r="L8" s="50"/>
      <c r="M8" s="50"/>
      <c r="N8" s="55"/>
      <c r="O8" s="52"/>
    </row>
    <row r="9" spans="1:19" ht="75.75" customHeight="1" x14ac:dyDescent="0.2">
      <c r="A9" s="61"/>
      <c r="B9" s="49"/>
      <c r="C9" s="7" t="s">
        <v>7</v>
      </c>
      <c r="D9" s="7" t="s">
        <v>14</v>
      </c>
      <c r="E9" s="49"/>
      <c r="F9" s="7" t="s">
        <v>9</v>
      </c>
      <c r="G9" s="7" t="s">
        <v>14</v>
      </c>
      <c r="H9" s="49"/>
      <c r="I9" s="7" t="s">
        <v>9</v>
      </c>
      <c r="J9" s="7" t="s">
        <v>14</v>
      </c>
      <c r="K9" s="55"/>
      <c r="L9" s="50"/>
      <c r="M9" s="50"/>
      <c r="N9" s="55"/>
      <c r="O9" s="52"/>
    </row>
    <row r="10" spans="1:19" s="15" customFormat="1" ht="18.75" customHeight="1" x14ac:dyDescent="0.2">
      <c r="A10" s="27" t="s">
        <v>16</v>
      </c>
      <c r="B10" s="29">
        <f>C10+D10</f>
        <v>33309.9</v>
      </c>
      <c r="C10" s="30">
        <v>5070.7</v>
      </c>
      <c r="D10" s="31">
        <v>28239.200000000001</v>
      </c>
      <c r="E10" s="32">
        <f>F10+G10</f>
        <v>25728.7</v>
      </c>
      <c r="F10" s="29">
        <v>391</v>
      </c>
      <c r="G10" s="29">
        <v>25337.7</v>
      </c>
      <c r="H10" s="32">
        <f>E10/B10*100</f>
        <v>77.2</v>
      </c>
      <c r="I10" s="32">
        <f>F10/C10*100</f>
        <v>7.7</v>
      </c>
      <c r="J10" s="32">
        <f>G10/D10*100</f>
        <v>89.7</v>
      </c>
      <c r="K10" s="32">
        <v>53921.8</v>
      </c>
      <c r="L10" s="32">
        <v>42193.1</v>
      </c>
      <c r="M10" s="32">
        <f>L10*100/K10</f>
        <v>78.2</v>
      </c>
      <c r="N10" s="38">
        <f>SUM(B10-K10)</f>
        <v>-20611.900000000001</v>
      </c>
      <c r="O10" s="39">
        <f>SUM(E10-L10)</f>
        <v>-16464.400000000001</v>
      </c>
      <c r="R10" s="23"/>
      <c r="S10" s="23"/>
    </row>
    <row r="11" spans="1:19" s="15" customFormat="1" ht="18.75" customHeight="1" x14ac:dyDescent="0.2">
      <c r="A11" s="27" t="s">
        <v>17</v>
      </c>
      <c r="B11" s="29">
        <f t="shared" ref="B11:B21" si="0">C11+D11</f>
        <v>148088.4</v>
      </c>
      <c r="C11" s="30">
        <v>40039.199999999997</v>
      </c>
      <c r="D11" s="31">
        <v>108049.2</v>
      </c>
      <c r="E11" s="32">
        <f t="shared" ref="E11:E21" si="1">F11+G11</f>
        <v>147727.1</v>
      </c>
      <c r="F11" s="29">
        <v>40810.199999999997</v>
      </c>
      <c r="G11" s="29">
        <v>106916.9</v>
      </c>
      <c r="H11" s="32">
        <f t="shared" ref="H11:J22" si="2">E11/B11*100</f>
        <v>99.8</v>
      </c>
      <c r="I11" s="32">
        <f t="shared" si="2"/>
        <v>101.9</v>
      </c>
      <c r="J11" s="32">
        <f t="shared" si="2"/>
        <v>99</v>
      </c>
      <c r="K11" s="32">
        <v>161744.5</v>
      </c>
      <c r="L11" s="32">
        <v>149750.20000000001</v>
      </c>
      <c r="M11" s="32">
        <f t="shared" ref="M11:M22" si="3">L11*100/K11</f>
        <v>92.6</v>
      </c>
      <c r="N11" s="38">
        <f t="shared" ref="N11:N22" si="4">SUM(B11-K11)</f>
        <v>-13656.1</v>
      </c>
      <c r="O11" s="39">
        <f t="shared" ref="O11:O22" si="5">SUM(E11-L11)</f>
        <v>-2023.1</v>
      </c>
      <c r="R11" s="23"/>
      <c r="S11" s="23"/>
    </row>
    <row r="12" spans="1:19" s="15" customFormat="1" ht="18.75" customHeight="1" x14ac:dyDescent="0.2">
      <c r="A12" s="27" t="s">
        <v>18</v>
      </c>
      <c r="B12" s="29">
        <f t="shared" si="0"/>
        <v>42618.6</v>
      </c>
      <c r="C12" s="30">
        <v>11043.5</v>
      </c>
      <c r="D12" s="31">
        <v>31575.1</v>
      </c>
      <c r="E12" s="32">
        <f t="shared" si="1"/>
        <v>36875.199999999997</v>
      </c>
      <c r="F12" s="29">
        <v>9628.2999999999993</v>
      </c>
      <c r="G12" s="29">
        <v>27246.9</v>
      </c>
      <c r="H12" s="32">
        <f t="shared" si="2"/>
        <v>86.5</v>
      </c>
      <c r="I12" s="32">
        <f t="shared" si="2"/>
        <v>87.2</v>
      </c>
      <c r="J12" s="32">
        <f t="shared" si="2"/>
        <v>86.3</v>
      </c>
      <c r="K12" s="32">
        <v>45759.199999999997</v>
      </c>
      <c r="L12" s="32">
        <v>39691.5</v>
      </c>
      <c r="M12" s="32">
        <f t="shared" si="3"/>
        <v>86.7</v>
      </c>
      <c r="N12" s="38">
        <f t="shared" si="4"/>
        <v>-3140.6</v>
      </c>
      <c r="O12" s="39">
        <f t="shared" si="5"/>
        <v>-2816.3</v>
      </c>
      <c r="R12" s="23"/>
      <c r="S12" s="23"/>
    </row>
    <row r="13" spans="1:19" s="15" customFormat="1" ht="18.75" customHeight="1" x14ac:dyDescent="0.2">
      <c r="A13" s="27" t="s">
        <v>19</v>
      </c>
      <c r="B13" s="29">
        <f t="shared" si="0"/>
        <v>27488.9</v>
      </c>
      <c r="C13" s="30">
        <v>6807.4</v>
      </c>
      <c r="D13" s="31">
        <v>20681.5</v>
      </c>
      <c r="E13" s="32">
        <f t="shared" si="1"/>
        <v>26390.7</v>
      </c>
      <c r="F13" s="29">
        <v>7030.7</v>
      </c>
      <c r="G13" s="29">
        <v>19360</v>
      </c>
      <c r="H13" s="32">
        <f t="shared" si="2"/>
        <v>96</v>
      </c>
      <c r="I13" s="32">
        <f t="shared" si="2"/>
        <v>103.3</v>
      </c>
      <c r="J13" s="32">
        <f t="shared" si="2"/>
        <v>93.6</v>
      </c>
      <c r="K13" s="32">
        <v>38801.800000000003</v>
      </c>
      <c r="L13" s="32">
        <v>30621.4</v>
      </c>
      <c r="M13" s="32">
        <f t="shared" si="3"/>
        <v>78.900000000000006</v>
      </c>
      <c r="N13" s="38">
        <f t="shared" si="4"/>
        <v>-11312.9</v>
      </c>
      <c r="O13" s="39">
        <f t="shared" si="5"/>
        <v>-4230.7</v>
      </c>
      <c r="R13" s="23"/>
      <c r="S13" s="23"/>
    </row>
    <row r="14" spans="1:19" s="15" customFormat="1" ht="18.75" customHeight="1" x14ac:dyDescent="0.2">
      <c r="A14" s="27" t="s">
        <v>20</v>
      </c>
      <c r="B14" s="29">
        <f t="shared" si="0"/>
        <v>23561.1</v>
      </c>
      <c r="C14" s="30">
        <v>3781</v>
      </c>
      <c r="D14" s="31">
        <v>19780.099999999999</v>
      </c>
      <c r="E14" s="32">
        <f t="shared" si="1"/>
        <v>23364.1</v>
      </c>
      <c r="F14" s="29">
        <v>3596.4</v>
      </c>
      <c r="G14" s="29">
        <v>19767.7</v>
      </c>
      <c r="H14" s="32">
        <f t="shared" si="2"/>
        <v>99.2</v>
      </c>
      <c r="I14" s="32">
        <f t="shared" si="2"/>
        <v>95.1</v>
      </c>
      <c r="J14" s="32">
        <f t="shared" si="2"/>
        <v>99.9</v>
      </c>
      <c r="K14" s="32">
        <v>26939.1</v>
      </c>
      <c r="L14" s="32">
        <v>23513.7</v>
      </c>
      <c r="M14" s="32">
        <f t="shared" si="3"/>
        <v>87.3</v>
      </c>
      <c r="N14" s="38">
        <f t="shared" si="4"/>
        <v>-3378</v>
      </c>
      <c r="O14" s="39">
        <f t="shared" si="5"/>
        <v>-149.6</v>
      </c>
      <c r="R14" s="23"/>
      <c r="S14" s="23"/>
    </row>
    <row r="15" spans="1:19" s="15" customFormat="1" ht="18.75" customHeight="1" x14ac:dyDescent="0.2">
      <c r="A15" s="27" t="s">
        <v>21</v>
      </c>
      <c r="B15" s="29">
        <f t="shared" si="0"/>
        <v>80848.600000000006</v>
      </c>
      <c r="C15" s="30">
        <v>11842.9</v>
      </c>
      <c r="D15" s="31">
        <v>69005.7</v>
      </c>
      <c r="E15" s="32">
        <f t="shared" si="1"/>
        <v>81620.600000000006</v>
      </c>
      <c r="F15" s="29">
        <v>12614.9</v>
      </c>
      <c r="G15" s="29">
        <v>69005.7</v>
      </c>
      <c r="H15" s="32">
        <f t="shared" si="2"/>
        <v>101</v>
      </c>
      <c r="I15" s="32">
        <f t="shared" si="2"/>
        <v>106.5</v>
      </c>
      <c r="J15" s="32">
        <f t="shared" si="2"/>
        <v>100</v>
      </c>
      <c r="K15" s="32">
        <v>85688.2</v>
      </c>
      <c r="L15" s="32">
        <v>78059.100000000006</v>
      </c>
      <c r="M15" s="32">
        <f t="shared" si="3"/>
        <v>91.1</v>
      </c>
      <c r="N15" s="38">
        <f t="shared" si="4"/>
        <v>-4839.6000000000004</v>
      </c>
      <c r="O15" s="39">
        <f>SUM(E15-L15)</f>
        <v>3561.5</v>
      </c>
      <c r="R15" s="23"/>
      <c r="S15" s="23"/>
    </row>
    <row r="16" spans="1:19" s="15" customFormat="1" ht="18.75" customHeight="1" x14ac:dyDescent="0.2">
      <c r="A16" s="27" t="s">
        <v>22</v>
      </c>
      <c r="B16" s="29">
        <f t="shared" si="0"/>
        <v>28746.2</v>
      </c>
      <c r="C16" s="30">
        <v>5973.4</v>
      </c>
      <c r="D16" s="31">
        <v>22772.799999999999</v>
      </c>
      <c r="E16" s="32">
        <f t="shared" si="1"/>
        <v>28650.400000000001</v>
      </c>
      <c r="F16" s="29">
        <v>5877.6</v>
      </c>
      <c r="G16" s="29">
        <v>22772.799999999999</v>
      </c>
      <c r="H16" s="32">
        <f t="shared" si="2"/>
        <v>99.7</v>
      </c>
      <c r="I16" s="32">
        <f t="shared" si="2"/>
        <v>98.4</v>
      </c>
      <c r="J16" s="32">
        <f t="shared" si="2"/>
        <v>100</v>
      </c>
      <c r="K16" s="32">
        <v>30887.8</v>
      </c>
      <c r="L16" s="32">
        <v>27866.799999999999</v>
      </c>
      <c r="M16" s="32">
        <f t="shared" si="3"/>
        <v>90.2</v>
      </c>
      <c r="N16" s="38">
        <f t="shared" si="4"/>
        <v>-2141.6</v>
      </c>
      <c r="O16" s="39">
        <f t="shared" si="5"/>
        <v>783.6</v>
      </c>
      <c r="R16" s="23"/>
      <c r="S16" s="23"/>
    </row>
    <row r="17" spans="1:19" s="15" customFormat="1" ht="18.75" customHeight="1" x14ac:dyDescent="0.2">
      <c r="A17" s="27" t="s">
        <v>23</v>
      </c>
      <c r="B17" s="29">
        <f t="shared" si="0"/>
        <v>54951.7</v>
      </c>
      <c r="C17" s="30">
        <v>5455.6</v>
      </c>
      <c r="D17" s="31">
        <v>49496.1</v>
      </c>
      <c r="E17" s="32">
        <f t="shared" si="1"/>
        <v>50219.1</v>
      </c>
      <c r="F17" s="29">
        <v>4281.6000000000004</v>
      </c>
      <c r="G17" s="29">
        <v>45937.5</v>
      </c>
      <c r="H17" s="32">
        <f t="shared" si="2"/>
        <v>91.4</v>
      </c>
      <c r="I17" s="32">
        <f t="shared" si="2"/>
        <v>78.5</v>
      </c>
      <c r="J17" s="32">
        <f t="shared" si="2"/>
        <v>92.8</v>
      </c>
      <c r="K17" s="32">
        <v>64880.800000000003</v>
      </c>
      <c r="L17" s="32">
        <v>47372</v>
      </c>
      <c r="M17" s="32">
        <f t="shared" si="3"/>
        <v>73</v>
      </c>
      <c r="N17" s="38">
        <f t="shared" si="4"/>
        <v>-9929.1</v>
      </c>
      <c r="O17" s="39">
        <f t="shared" si="5"/>
        <v>2847.1</v>
      </c>
      <c r="R17" s="23"/>
      <c r="S17" s="23"/>
    </row>
    <row r="18" spans="1:19" s="15" customFormat="1" ht="18.75" customHeight="1" x14ac:dyDescent="0.2">
      <c r="A18" s="27" t="s">
        <v>24</v>
      </c>
      <c r="B18" s="29">
        <f t="shared" si="0"/>
        <v>56025.7</v>
      </c>
      <c r="C18" s="29">
        <v>8017.1</v>
      </c>
      <c r="D18" s="29">
        <v>48008.6</v>
      </c>
      <c r="E18" s="32">
        <f t="shared" si="1"/>
        <v>56318.2</v>
      </c>
      <c r="F18" s="29">
        <v>8309.6</v>
      </c>
      <c r="G18" s="29">
        <v>48008.6</v>
      </c>
      <c r="H18" s="32">
        <f t="shared" si="2"/>
        <v>100.5</v>
      </c>
      <c r="I18" s="32">
        <f t="shared" si="2"/>
        <v>103.6</v>
      </c>
      <c r="J18" s="32">
        <f t="shared" si="2"/>
        <v>100</v>
      </c>
      <c r="K18" s="32">
        <v>59769.8</v>
      </c>
      <c r="L18" s="32">
        <v>57047.5</v>
      </c>
      <c r="M18" s="32">
        <f t="shared" si="3"/>
        <v>95.4</v>
      </c>
      <c r="N18" s="38">
        <f t="shared" si="4"/>
        <v>-3744.1</v>
      </c>
      <c r="O18" s="39">
        <f t="shared" si="5"/>
        <v>-729.3</v>
      </c>
      <c r="R18" s="23"/>
      <c r="S18" s="23"/>
    </row>
    <row r="19" spans="1:19" s="15" customFormat="1" ht="18.75" customHeight="1" x14ac:dyDescent="0.2">
      <c r="A19" s="27" t="s">
        <v>25</v>
      </c>
      <c r="B19" s="29">
        <f t="shared" si="0"/>
        <v>16390.3</v>
      </c>
      <c r="C19" s="29">
        <v>1555.9</v>
      </c>
      <c r="D19" s="29">
        <v>14834.4</v>
      </c>
      <c r="E19" s="32">
        <f t="shared" si="1"/>
        <v>14630.1</v>
      </c>
      <c r="F19" s="29">
        <v>1453</v>
      </c>
      <c r="G19" s="29">
        <v>13177.1</v>
      </c>
      <c r="H19" s="32">
        <f t="shared" si="2"/>
        <v>89.3</v>
      </c>
      <c r="I19" s="32">
        <f t="shared" si="2"/>
        <v>93.4</v>
      </c>
      <c r="J19" s="32">
        <f t="shared" si="2"/>
        <v>88.8</v>
      </c>
      <c r="K19" s="32">
        <v>16639.2</v>
      </c>
      <c r="L19" s="32">
        <v>14565.2</v>
      </c>
      <c r="M19" s="32">
        <f t="shared" si="3"/>
        <v>87.5</v>
      </c>
      <c r="N19" s="38">
        <f t="shared" si="4"/>
        <v>-248.9</v>
      </c>
      <c r="O19" s="39">
        <f t="shared" si="5"/>
        <v>64.900000000000006</v>
      </c>
      <c r="R19" s="23"/>
      <c r="S19" s="23"/>
    </row>
    <row r="20" spans="1:19" s="15" customFormat="1" ht="18.75" customHeight="1" x14ac:dyDescent="0.2">
      <c r="A20" s="27" t="s">
        <v>26</v>
      </c>
      <c r="B20" s="29">
        <f t="shared" si="0"/>
        <v>33774.5</v>
      </c>
      <c r="C20" s="30">
        <v>4939.6000000000004</v>
      </c>
      <c r="D20" s="31">
        <v>28834.9</v>
      </c>
      <c r="E20" s="32">
        <f t="shared" si="1"/>
        <v>31531.200000000001</v>
      </c>
      <c r="F20" s="29">
        <v>5416</v>
      </c>
      <c r="G20" s="29">
        <v>26115.200000000001</v>
      </c>
      <c r="H20" s="32">
        <f t="shared" si="2"/>
        <v>93.4</v>
      </c>
      <c r="I20" s="32">
        <f t="shared" si="2"/>
        <v>109.6</v>
      </c>
      <c r="J20" s="32">
        <f t="shared" si="2"/>
        <v>90.6</v>
      </c>
      <c r="K20" s="32">
        <v>38307</v>
      </c>
      <c r="L20" s="32">
        <v>32922.6</v>
      </c>
      <c r="M20" s="32">
        <f t="shared" si="3"/>
        <v>85.9</v>
      </c>
      <c r="N20" s="38">
        <f t="shared" si="4"/>
        <v>-4532.5</v>
      </c>
      <c r="O20" s="39">
        <f t="shared" si="5"/>
        <v>-1391.4</v>
      </c>
      <c r="R20" s="23"/>
      <c r="S20" s="23"/>
    </row>
    <row r="21" spans="1:19" s="15" customFormat="1" ht="18.75" customHeight="1" thickBot="1" x14ac:dyDescent="0.25">
      <c r="A21" s="28" t="s">
        <v>27</v>
      </c>
      <c r="B21" s="35">
        <f t="shared" si="0"/>
        <v>53928.7</v>
      </c>
      <c r="C21" s="33">
        <v>11216.8</v>
      </c>
      <c r="D21" s="34">
        <v>42711.9</v>
      </c>
      <c r="E21" s="36">
        <f t="shared" si="1"/>
        <v>51553.599999999999</v>
      </c>
      <c r="F21" s="35">
        <v>9648.2999999999993</v>
      </c>
      <c r="G21" s="35">
        <v>41905.300000000003</v>
      </c>
      <c r="H21" s="36">
        <f t="shared" si="2"/>
        <v>95.6</v>
      </c>
      <c r="I21" s="36">
        <f t="shared" si="2"/>
        <v>86</v>
      </c>
      <c r="J21" s="36">
        <f t="shared" si="2"/>
        <v>98.1</v>
      </c>
      <c r="K21" s="36">
        <v>55232.9</v>
      </c>
      <c r="L21" s="36">
        <v>52580.9</v>
      </c>
      <c r="M21" s="36">
        <f t="shared" si="3"/>
        <v>95.2</v>
      </c>
      <c r="N21" s="41">
        <f t="shared" si="4"/>
        <v>-1304.2</v>
      </c>
      <c r="O21" s="42">
        <f t="shared" si="5"/>
        <v>-1027.3</v>
      </c>
      <c r="R21" s="23"/>
      <c r="S21" s="23"/>
    </row>
    <row r="22" spans="1:19" s="16" customFormat="1" ht="18.75" customHeight="1" thickBot="1" x14ac:dyDescent="0.25">
      <c r="A22" s="40" t="s">
        <v>2</v>
      </c>
      <c r="B22" s="43">
        <f t="shared" ref="B22:G22" si="6">SUM(B10:B21)</f>
        <v>599732.6</v>
      </c>
      <c r="C22" s="37">
        <f t="shared" si="6"/>
        <v>115743.1</v>
      </c>
      <c r="D22" s="37">
        <f t="shared" si="6"/>
        <v>483989.5</v>
      </c>
      <c r="E22" s="37">
        <f t="shared" si="6"/>
        <v>574609</v>
      </c>
      <c r="F22" s="37">
        <f t="shared" si="6"/>
        <v>109057.60000000001</v>
      </c>
      <c r="G22" s="37">
        <f t="shared" si="6"/>
        <v>465551.4</v>
      </c>
      <c r="H22" s="44">
        <f t="shared" si="2"/>
        <v>95.8</v>
      </c>
      <c r="I22" s="44">
        <f t="shared" si="2"/>
        <v>94.2</v>
      </c>
      <c r="J22" s="44">
        <f t="shared" si="2"/>
        <v>96.2</v>
      </c>
      <c r="K22" s="26">
        <f>SUM(K10:K21)</f>
        <v>678572.1</v>
      </c>
      <c r="L22" s="26">
        <f>SUM(L10:L21)</f>
        <v>596184</v>
      </c>
      <c r="M22" s="44">
        <f t="shared" si="3"/>
        <v>87.9</v>
      </c>
      <c r="N22" s="45">
        <f t="shared" si="4"/>
        <v>-78839.5</v>
      </c>
      <c r="O22" s="46">
        <f t="shared" si="5"/>
        <v>-21575</v>
      </c>
      <c r="R22" s="23"/>
      <c r="S22" s="23"/>
    </row>
    <row r="23" spans="1:19" ht="15" x14ac:dyDescent="0.25">
      <c r="A23" s="8"/>
      <c r="B23" s="8"/>
      <c r="C23" s="9"/>
      <c r="D23" s="9"/>
      <c r="E23" s="9"/>
      <c r="F23" s="9"/>
      <c r="G23" s="9"/>
      <c r="H23" s="10"/>
      <c r="I23" s="9"/>
      <c r="J23" s="9"/>
      <c r="K23" s="9"/>
      <c r="L23" s="9"/>
      <c r="M23" s="9"/>
      <c r="N23" s="17"/>
    </row>
    <row r="24" spans="1:19" ht="27.75" customHeight="1" x14ac:dyDescent="0.25">
      <c r="A24" s="24"/>
      <c r="B24" s="25"/>
      <c r="C24" s="9"/>
      <c r="D24" s="9"/>
      <c r="E24" s="9"/>
      <c r="F24" s="9"/>
      <c r="G24" s="9"/>
      <c r="H24" s="10"/>
      <c r="I24" s="9"/>
      <c r="J24" s="9"/>
      <c r="K24" s="9"/>
      <c r="L24" s="9"/>
      <c r="M24" s="21"/>
      <c r="N24" s="11"/>
      <c r="O24" s="11"/>
    </row>
    <row r="25" spans="1:19" ht="18" customHeight="1" x14ac:dyDescent="0.25">
      <c r="A25" s="47"/>
      <c r="B25" s="48"/>
      <c r="C25" s="9"/>
      <c r="D25" s="9"/>
      <c r="E25" s="9"/>
      <c r="F25" s="9"/>
      <c r="G25" s="9"/>
      <c r="H25" s="10"/>
      <c r="I25" s="9"/>
      <c r="J25" s="9"/>
      <c r="K25" s="22"/>
      <c r="L25" s="9"/>
      <c r="M25" s="9"/>
      <c r="N25" s="9"/>
      <c r="O25" s="18"/>
    </row>
    <row r="26" spans="1:19" ht="15" x14ac:dyDescent="0.25">
      <c r="A26" s="8"/>
      <c r="B26" s="11"/>
      <c r="C26" s="11"/>
      <c r="D26" s="11"/>
      <c r="E26" s="11"/>
      <c r="F26" s="11"/>
      <c r="G26" s="11"/>
      <c r="H26" s="11"/>
      <c r="I26" s="11"/>
      <c r="J26" s="11"/>
      <c r="L26" s="11"/>
      <c r="M26" s="11"/>
      <c r="N26" s="11"/>
      <c r="O26" s="11"/>
    </row>
    <row r="27" spans="1:19" ht="15" x14ac:dyDescent="0.25">
      <c r="A27" s="17"/>
      <c r="B27" s="11"/>
      <c r="C27" s="17"/>
      <c r="D27" s="17"/>
      <c r="E27" s="17"/>
      <c r="F27" s="17"/>
      <c r="G27" s="18"/>
      <c r="H27" s="17"/>
      <c r="I27" s="17"/>
      <c r="J27" s="17"/>
      <c r="K27" s="19"/>
      <c r="L27" s="17"/>
      <c r="M27" s="17"/>
      <c r="N27" s="17"/>
      <c r="O27" s="17"/>
    </row>
    <row r="28" spans="1:19" ht="22.5" customHeight="1" x14ac:dyDescent="0.25">
      <c r="A28" s="17"/>
      <c r="B28" s="11"/>
      <c r="C28" s="20"/>
      <c r="D28" s="20"/>
      <c r="E28" s="20"/>
      <c r="F28" s="17"/>
      <c r="G28" s="17"/>
      <c r="H28" s="17"/>
      <c r="I28" s="17"/>
      <c r="J28" s="17"/>
      <c r="K28" s="19"/>
      <c r="L28" s="17"/>
      <c r="M28" s="17"/>
      <c r="N28" s="17"/>
      <c r="O28" s="17"/>
    </row>
    <row r="29" spans="1:19" ht="22.5" customHeight="1" x14ac:dyDescent="0.25">
      <c r="A29" s="17"/>
      <c r="B29" s="11"/>
      <c r="C29" s="17"/>
      <c r="D29" s="17"/>
      <c r="E29" s="17"/>
      <c r="F29" s="17"/>
      <c r="G29" s="17"/>
      <c r="H29" s="17"/>
      <c r="I29" s="17"/>
      <c r="J29" s="17"/>
      <c r="K29" s="19"/>
      <c r="L29" s="17"/>
      <c r="M29" s="17"/>
      <c r="N29" s="17"/>
      <c r="O29" s="17"/>
    </row>
    <row r="30" spans="1:19" ht="15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9"/>
      <c r="L30" s="17"/>
      <c r="M30" s="17"/>
      <c r="N30" s="17"/>
      <c r="O30" s="17"/>
    </row>
    <row r="31" spans="1:19" ht="15" x14ac:dyDescent="0.25">
      <c r="B31" s="11"/>
      <c r="D31" s="2"/>
    </row>
    <row r="32" spans="1:19" ht="15" x14ac:dyDescent="0.25">
      <c r="B32" s="11"/>
      <c r="C32" s="11"/>
      <c r="D32" s="11"/>
      <c r="E32" s="11"/>
      <c r="F32" s="11"/>
      <c r="G32" s="11"/>
      <c r="H32" s="11"/>
      <c r="I32" s="11"/>
      <c r="J32" s="11"/>
      <c r="L32" s="2"/>
    </row>
    <row r="33" spans="1:12" ht="15" x14ac:dyDescent="0.25">
      <c r="B33" s="11"/>
      <c r="C33" s="3"/>
      <c r="D33" s="3"/>
      <c r="E33" s="3"/>
      <c r="F33" s="3"/>
      <c r="G33" s="3"/>
      <c r="H33" s="3"/>
    </row>
    <row r="34" spans="1:12" ht="15" x14ac:dyDescent="0.25">
      <c r="B34" s="11"/>
    </row>
    <row r="35" spans="1:12" ht="15.75" x14ac:dyDescent="0.25">
      <c r="A35" s="4"/>
      <c r="B35" s="11"/>
      <c r="L35" s="4"/>
    </row>
    <row r="36" spans="1:12" ht="15" x14ac:dyDescent="0.25">
      <c r="B36" s="11"/>
    </row>
    <row r="37" spans="1:12" ht="15" x14ac:dyDescent="0.25">
      <c r="B37" s="11"/>
    </row>
    <row r="38" spans="1:12" ht="15" x14ac:dyDescent="0.25">
      <c r="B38" s="11"/>
    </row>
    <row r="39" spans="1:12" ht="15" x14ac:dyDescent="0.25">
      <c r="B39" s="11"/>
    </row>
    <row r="40" spans="1:12" ht="15" x14ac:dyDescent="0.25">
      <c r="B40" s="11"/>
    </row>
    <row r="41" spans="1:12" ht="15" x14ac:dyDescent="0.25">
      <c r="B41" s="11"/>
    </row>
    <row r="42" spans="1:12" ht="15" x14ac:dyDescent="0.25">
      <c r="A42" s="5"/>
      <c r="B42" s="11"/>
    </row>
    <row r="43" spans="1:12" ht="15" x14ac:dyDescent="0.25">
      <c r="A43" s="6"/>
      <c r="B43" s="11"/>
    </row>
    <row r="44" spans="1:12" ht="15" x14ac:dyDescent="0.25">
      <c r="B44" s="11"/>
    </row>
    <row r="45" spans="1:12" ht="15" x14ac:dyDescent="0.25">
      <c r="B45" s="11"/>
    </row>
    <row r="46" spans="1:12" ht="15" x14ac:dyDescent="0.25">
      <c r="B46" s="11"/>
    </row>
    <row r="47" spans="1:12" ht="15" x14ac:dyDescent="0.25">
      <c r="B47" s="11"/>
    </row>
  </sheetData>
  <mergeCells count="22">
    <mergeCell ref="E8:E9"/>
    <mergeCell ref="F8:G8"/>
    <mergeCell ref="N6:O6"/>
    <mergeCell ref="B7:D7"/>
    <mergeCell ref="A25:B25"/>
    <mergeCell ref="K7:K9"/>
    <mergeCell ref="L7:L9"/>
    <mergeCell ref="M7:M9"/>
    <mergeCell ref="N7:N9"/>
    <mergeCell ref="O7:O9"/>
    <mergeCell ref="B8:B9"/>
    <mergeCell ref="C8:D8"/>
    <mergeCell ref="E7:G7"/>
    <mergeCell ref="H7:J7"/>
    <mergeCell ref="H8:H9"/>
    <mergeCell ref="I8:J8"/>
    <mergeCell ref="M1:O1"/>
    <mergeCell ref="A3:O3"/>
    <mergeCell ref="A4:O4"/>
    <mergeCell ref="A6:A9"/>
    <mergeCell ref="B6:J6"/>
    <mergeCell ref="K6:M6"/>
  </mergeCells>
  <pageMargins left="0.19685039370078741" right="0.15748031496062992" top="0.23622047244094491" bottom="0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23.01.</vt:lpstr>
      <vt:lpstr>'23.01.'!Заголовки_для_печати</vt:lpstr>
    </vt:vector>
  </TitlesOfParts>
  <Company>Департамент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TashlykovaIL</dc:creator>
  <cp:lastModifiedBy>Голубев С.В.</cp:lastModifiedBy>
  <cp:lastPrinted>2020-01-14T11:22:16Z</cp:lastPrinted>
  <dcterms:created xsi:type="dcterms:W3CDTF">2006-01-30T13:32:47Z</dcterms:created>
  <dcterms:modified xsi:type="dcterms:W3CDTF">2020-01-24T11:40:30Z</dcterms:modified>
</cp:coreProperties>
</file>